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stolze\Desktop\replies\Georgia\"/>
    </mc:Choice>
  </mc:AlternateContent>
  <bookViews>
    <workbookView xWindow="0" yWindow="0" windowWidth="28800" windowHeight="12435" tabRatio="787" activeTab="3"/>
  </bookViews>
  <sheets>
    <sheet name="JQ1|Primary Products|Production" sheetId="1" r:id="rId1"/>
    <sheet name="JQ2 | Primary Products | Tr (2" sheetId="57" r:id="rId2"/>
    <sheet name="JQ3 | Secondary Products| Trade" sheetId="58" r:id="rId3"/>
    <sheet name="ECE-EU | Species | Trade" sheetId="59" r:id="rId4"/>
    <sheet name="Notes" sheetId="25" state="hidden" r:id="rId5"/>
    <sheet name="Validation" sheetId="21" state="hidden" r:id="rId6"/>
    <sheet name="Upload" sheetId="22" state="hidden" r:id="rId7"/>
  </sheets>
  <definedNames>
    <definedName name="_xlnm._FilterDatabase" localSheetId="1" hidden="1">'JQ2 | Primary Products | Tr (2'!$A$10:$CUX$10</definedName>
    <definedName name="_xlnm.Print_Area" localSheetId="3">'ECE-EU | Species | Trade'!$A$3:$N$43</definedName>
    <definedName name="_xlnm.Print_Area" localSheetId="0">'JQ1|Primary Products|Production'!$A$1:$E$85</definedName>
    <definedName name="_xlnm.Print_Area" localSheetId="1">'JQ2 | Primary Products | Tr (2'!$A$2:$O$87</definedName>
    <definedName name="_xlnm.Print_Area" localSheetId="2">'JQ3 | Secondary Products| Trade'!$A$2:$F$34</definedName>
    <definedName name="_xlnm.Print_Titles" localSheetId="0">'JQ1|Primary Products|Production'!$1:$11</definedName>
    <definedName name="Z_E59B5840_EF58_11D3_B672_B1E0953C1B26_.wvu.PrintArea" localSheetId="0" hidden="1">'JQ1|Primary Products|Production'!$A$1:$E$81</definedName>
    <definedName name="Z_E59B5840_EF58_11D3_B672_B1E0953C1B26_.wvu.PrintArea" localSheetId="1" hidden="1">'JQ2 | Primary Products | Tr (2'!$A$2:$O$88</definedName>
    <definedName name="Z_E59B5840_EF58_11D3_B672_B1E0953C1B26_.wvu.PrintTitles" localSheetId="0" hidden="1">'JQ1|Primary Products|Production'!$1:$11</definedName>
    <definedName name="Z_E59B5840_EF58_11D3_B672_B1E0953C1B26_.wvu.Rows" localSheetId="0" hidden="1">'JQ1|Primary Products|Production'!#REF!</definedName>
  </definedNames>
  <calcPr calcId="171027"/>
  <customWorkbookViews>
    <customWorkbookView name="ITTO - Personal View" guid="{E59B5840-EF58-11D3-B672-B1E0953C1B26}" mergeInterval="0" personalView="1" maximized="1" windowWidth="796" windowHeight="466" tabRatio="601" activeSheetId="1"/>
  </customWorkbookViews>
</workbook>
</file>

<file path=xl/calcChain.xml><?xml version="1.0" encoding="utf-8"?>
<calcChain xmlns="http://schemas.openxmlformats.org/spreadsheetml/2006/main">
  <c r="AN28" i="59" l="1"/>
  <c r="AM28" i="59"/>
  <c r="AL28" i="59"/>
  <c r="AK28" i="59"/>
  <c r="AJ28" i="59"/>
  <c r="AI28" i="59"/>
  <c r="AH28" i="59"/>
  <c r="AG28" i="59"/>
  <c r="AE25" i="59"/>
  <c r="AN22" i="59"/>
  <c r="AM22" i="59"/>
  <c r="AL22" i="59"/>
  <c r="AK22" i="59"/>
  <c r="AJ22" i="59"/>
  <c r="AI22" i="59"/>
  <c r="AH22" i="59"/>
  <c r="AG22" i="59"/>
  <c r="AN19" i="59"/>
  <c r="AM19" i="59"/>
  <c r="AL19" i="59"/>
  <c r="AK19" i="59"/>
  <c r="AJ19" i="59"/>
  <c r="AI19" i="59"/>
  <c r="AH19" i="59"/>
  <c r="AG19" i="59"/>
  <c r="AN16" i="59"/>
  <c r="AM16" i="59"/>
  <c r="AL16" i="59"/>
  <c r="AK16" i="59"/>
  <c r="AJ16" i="59"/>
  <c r="AI16" i="59"/>
  <c r="AH16" i="59"/>
  <c r="AG16" i="59"/>
  <c r="AE15" i="59"/>
  <c r="AG13" i="59"/>
  <c r="K13" i="59"/>
  <c r="AK13" i="59" s="1"/>
  <c r="I13" i="59"/>
  <c r="AI13" i="59" s="1"/>
  <c r="E37" i="58"/>
  <c r="D37" i="58"/>
  <c r="F37" i="58" s="1"/>
  <c r="J34" i="58"/>
  <c r="I34" i="58"/>
  <c r="J33" i="58"/>
  <c r="I33" i="58"/>
  <c r="J32" i="58"/>
  <c r="I32" i="58"/>
  <c r="N31" i="58"/>
  <c r="M31" i="58"/>
  <c r="L31" i="58"/>
  <c r="K31" i="58"/>
  <c r="J31" i="58"/>
  <c r="I31" i="58"/>
  <c r="J30" i="58"/>
  <c r="I30" i="58"/>
  <c r="J29" i="58"/>
  <c r="I29" i="58"/>
  <c r="J28" i="58"/>
  <c r="I28" i="58"/>
  <c r="J27" i="58"/>
  <c r="I27" i="58"/>
  <c r="J26" i="58"/>
  <c r="I26" i="58"/>
  <c r="J25" i="58"/>
  <c r="I25" i="58"/>
  <c r="J24" i="58"/>
  <c r="I24" i="58"/>
  <c r="J23" i="58"/>
  <c r="I23" i="58"/>
  <c r="J22" i="58"/>
  <c r="I22" i="58"/>
  <c r="J21" i="58"/>
  <c r="I21" i="58"/>
  <c r="J20" i="58"/>
  <c r="I20" i="58"/>
  <c r="N19" i="58"/>
  <c r="M19" i="58"/>
  <c r="L19" i="58"/>
  <c r="K19" i="58"/>
  <c r="J19" i="58"/>
  <c r="I19" i="58"/>
  <c r="J18" i="58"/>
  <c r="I18" i="58"/>
  <c r="J17" i="58"/>
  <c r="I17" i="58"/>
  <c r="N16" i="58"/>
  <c r="M16" i="58"/>
  <c r="L16" i="58"/>
  <c r="K16" i="58"/>
  <c r="J16" i="58"/>
  <c r="I16" i="58"/>
  <c r="J15" i="58"/>
  <c r="I15" i="58"/>
  <c r="K14" i="58"/>
  <c r="E14" i="58"/>
  <c r="M14" i="58" s="1"/>
  <c r="D14" i="58"/>
  <c r="L14" i="58" s="1"/>
  <c r="M13" i="58"/>
  <c r="K13" i="58"/>
  <c r="J13" i="58"/>
  <c r="L2" i="58"/>
  <c r="AH87" i="57"/>
  <c r="AG87" i="57"/>
  <c r="AE87" i="57"/>
  <c r="AD87" i="57"/>
  <c r="S87" i="57"/>
  <c r="R87" i="57"/>
  <c r="AH86" i="57"/>
  <c r="AG86" i="57"/>
  <c r="AE86" i="57"/>
  <c r="AD86" i="57"/>
  <c r="S86" i="57"/>
  <c r="R86" i="57"/>
  <c r="AH85" i="57"/>
  <c r="AG85" i="57"/>
  <c r="AE85" i="57"/>
  <c r="AD85" i="57"/>
  <c r="S85" i="57"/>
  <c r="R85" i="57"/>
  <c r="AH84" i="57"/>
  <c r="AG84" i="57"/>
  <c r="AE84" i="57"/>
  <c r="AD84" i="57"/>
  <c r="S84" i="57"/>
  <c r="R84" i="57"/>
  <c r="AH83" i="57"/>
  <c r="AG83" i="57"/>
  <c r="AE83" i="57"/>
  <c r="AD83" i="57"/>
  <c r="S83" i="57"/>
  <c r="R83" i="57"/>
  <c r="AH82" i="57"/>
  <c r="AG82" i="57"/>
  <c r="AE82" i="57"/>
  <c r="AD82" i="57"/>
  <c r="AB82" i="57"/>
  <c r="AA82" i="57"/>
  <c r="Z82" i="57"/>
  <c r="Y82" i="57"/>
  <c r="X82" i="57"/>
  <c r="W82" i="57"/>
  <c r="V82" i="57"/>
  <c r="U82" i="57"/>
  <c r="S82" i="57"/>
  <c r="R82" i="57"/>
  <c r="AH81" i="57"/>
  <c r="AG81" i="57"/>
  <c r="AE81" i="57"/>
  <c r="AD81" i="57"/>
  <c r="S81" i="57"/>
  <c r="R81" i="57"/>
  <c r="AH80" i="57"/>
  <c r="AG80" i="57"/>
  <c r="AE80" i="57"/>
  <c r="AD80" i="57"/>
  <c r="S80" i="57"/>
  <c r="R80" i="57"/>
  <c r="AH79" i="57"/>
  <c r="AG79" i="57"/>
  <c r="AE79" i="57"/>
  <c r="AD79" i="57"/>
  <c r="S79" i="57"/>
  <c r="R79" i="57"/>
  <c r="AH78" i="57"/>
  <c r="AG78" i="57"/>
  <c r="AE78" i="57"/>
  <c r="AD78" i="57"/>
  <c r="S78" i="57"/>
  <c r="R78" i="57"/>
  <c r="AH77" i="57"/>
  <c r="AG77" i="57"/>
  <c r="AE77" i="57"/>
  <c r="AD77" i="57"/>
  <c r="S77" i="57"/>
  <c r="R77" i="57"/>
  <c r="AH76" i="57"/>
  <c r="AG76" i="57"/>
  <c r="AE76" i="57"/>
  <c r="AD76" i="57"/>
  <c r="AB76" i="57"/>
  <c r="AA76" i="57"/>
  <c r="Z76" i="57"/>
  <c r="Y76" i="57"/>
  <c r="X76" i="57"/>
  <c r="W76" i="57"/>
  <c r="V76" i="57"/>
  <c r="U76" i="57"/>
  <c r="S76" i="57"/>
  <c r="R76" i="57"/>
  <c r="AH75" i="57"/>
  <c r="AG75" i="57"/>
  <c r="AE75" i="57"/>
  <c r="AD75" i="57"/>
  <c r="AB75" i="57"/>
  <c r="AA75" i="57"/>
  <c r="Z75" i="57"/>
  <c r="Y75" i="57"/>
  <c r="X75" i="57"/>
  <c r="W75" i="57"/>
  <c r="V75" i="57"/>
  <c r="U75" i="57"/>
  <c r="S75" i="57"/>
  <c r="R75" i="57"/>
  <c r="AH74" i="57"/>
  <c r="AG74" i="57"/>
  <c r="AE74" i="57"/>
  <c r="AD74" i="57"/>
  <c r="S74" i="57"/>
  <c r="R74" i="57"/>
  <c r="AH73" i="57"/>
  <c r="AG73" i="57"/>
  <c r="AE73" i="57"/>
  <c r="AD73" i="57"/>
  <c r="S73" i="57"/>
  <c r="R73" i="57"/>
  <c r="AH72" i="57"/>
  <c r="AG72" i="57"/>
  <c r="AE72" i="57"/>
  <c r="AD72" i="57"/>
  <c r="S72" i="57"/>
  <c r="R72" i="57"/>
  <c r="AH71" i="57"/>
  <c r="AG71" i="57"/>
  <c r="AE71" i="57"/>
  <c r="AD71" i="57"/>
  <c r="AB71" i="57"/>
  <c r="AA71" i="57"/>
  <c r="Z71" i="57"/>
  <c r="Y71" i="57"/>
  <c r="X71" i="57"/>
  <c r="W71" i="57"/>
  <c r="V71" i="57"/>
  <c r="U71" i="57"/>
  <c r="S71" i="57"/>
  <c r="R71" i="57"/>
  <c r="AH70" i="57"/>
  <c r="AG70" i="57"/>
  <c r="AE70" i="57"/>
  <c r="AD70" i="57"/>
  <c r="S70" i="57"/>
  <c r="R70" i="57"/>
  <c r="AH69" i="57"/>
  <c r="AG69" i="57"/>
  <c r="AE69" i="57"/>
  <c r="AD69" i="57"/>
  <c r="S69" i="57"/>
  <c r="R69" i="57"/>
  <c r="AH68" i="57"/>
  <c r="AG68" i="57"/>
  <c r="AE68" i="57"/>
  <c r="AD68" i="57"/>
  <c r="S68" i="57"/>
  <c r="R68" i="57"/>
  <c r="AH67" i="57"/>
  <c r="AG67" i="57"/>
  <c r="AE67" i="57"/>
  <c r="AD67" i="57"/>
  <c r="S67" i="57"/>
  <c r="R67" i="57"/>
  <c r="AH66" i="57"/>
  <c r="AG66" i="57"/>
  <c r="AE66" i="57"/>
  <c r="AD66" i="57"/>
  <c r="AB66" i="57"/>
  <c r="AA66" i="57"/>
  <c r="Z66" i="57"/>
  <c r="Y66" i="57"/>
  <c r="X66" i="57"/>
  <c r="W66" i="57"/>
  <c r="V66" i="57"/>
  <c r="U66" i="57"/>
  <c r="S66" i="57"/>
  <c r="R66" i="57"/>
  <c r="AH65" i="57"/>
  <c r="AG65" i="57"/>
  <c r="AE65" i="57"/>
  <c r="AD65" i="57"/>
  <c r="S65" i="57"/>
  <c r="R65" i="57"/>
  <c r="AH64" i="57"/>
  <c r="AG64" i="57"/>
  <c r="AE64" i="57"/>
  <c r="AD64" i="57"/>
  <c r="AB64" i="57"/>
  <c r="AA64" i="57"/>
  <c r="Z64" i="57"/>
  <c r="Y64" i="57"/>
  <c r="X64" i="57"/>
  <c r="W64" i="57"/>
  <c r="V64" i="57"/>
  <c r="U64" i="57"/>
  <c r="S64" i="57"/>
  <c r="R64" i="57"/>
  <c r="AH62" i="57"/>
  <c r="AG62" i="57"/>
  <c r="AE62" i="57"/>
  <c r="AD62" i="57"/>
  <c r="S62" i="57"/>
  <c r="R62" i="57"/>
  <c r="AH60" i="57"/>
  <c r="AG60" i="57"/>
  <c r="AE60" i="57"/>
  <c r="AD60" i="57"/>
  <c r="S60" i="57"/>
  <c r="R60" i="57"/>
  <c r="AH59" i="57"/>
  <c r="AG59" i="57"/>
  <c r="AE59" i="57"/>
  <c r="AD59" i="57"/>
  <c r="S59" i="57"/>
  <c r="R59" i="57"/>
  <c r="AH58" i="57"/>
  <c r="AG58" i="57"/>
  <c r="AE58" i="57"/>
  <c r="AD58" i="57"/>
  <c r="AB58" i="57"/>
  <c r="AA58" i="57"/>
  <c r="Z58" i="57"/>
  <c r="Y58" i="57"/>
  <c r="X58" i="57"/>
  <c r="W58" i="57"/>
  <c r="V58" i="57"/>
  <c r="U58" i="57"/>
  <c r="S58" i="57"/>
  <c r="R58" i="57"/>
  <c r="AH57" i="57"/>
  <c r="AG57" i="57"/>
  <c r="AE57" i="57"/>
  <c r="AD57" i="57"/>
  <c r="AB57" i="57"/>
  <c r="AA57" i="57"/>
  <c r="Z57" i="57"/>
  <c r="Y57" i="57"/>
  <c r="X57" i="57"/>
  <c r="W57" i="57"/>
  <c r="V57" i="57"/>
  <c r="U57" i="57"/>
  <c r="S57" i="57"/>
  <c r="R57" i="57"/>
  <c r="AH56" i="57"/>
  <c r="AG56" i="57"/>
  <c r="AE56" i="57"/>
  <c r="AD56" i="57"/>
  <c r="S56" i="57"/>
  <c r="R56" i="57"/>
  <c r="AH52" i="57"/>
  <c r="AG52" i="57"/>
  <c r="AE52" i="57"/>
  <c r="AD52" i="57"/>
  <c r="AB52" i="57"/>
  <c r="AA52" i="57"/>
  <c r="Z52" i="57"/>
  <c r="Y52" i="57"/>
  <c r="X52" i="57"/>
  <c r="W52" i="57"/>
  <c r="V52" i="57"/>
  <c r="U52" i="57"/>
  <c r="S52" i="57"/>
  <c r="R52" i="57"/>
  <c r="AH49" i="57"/>
  <c r="AG49" i="57"/>
  <c r="AE49" i="57"/>
  <c r="AD49" i="57"/>
  <c r="S49" i="57"/>
  <c r="R49" i="57"/>
  <c r="AH46" i="57"/>
  <c r="AG46" i="57"/>
  <c r="AE46" i="57"/>
  <c r="AD46" i="57"/>
  <c r="S46" i="57"/>
  <c r="R46" i="57"/>
  <c r="AH45" i="57"/>
  <c r="AG45" i="57"/>
  <c r="AE45" i="57"/>
  <c r="AD45" i="57"/>
  <c r="AB45" i="57"/>
  <c r="AA45" i="57"/>
  <c r="Z45" i="57"/>
  <c r="Y45" i="57"/>
  <c r="X45" i="57"/>
  <c r="W45" i="57"/>
  <c r="V45" i="57"/>
  <c r="U45" i="57"/>
  <c r="S45" i="57"/>
  <c r="R45" i="57"/>
  <c r="AH44" i="57"/>
  <c r="AG44" i="57"/>
  <c r="AE44" i="57"/>
  <c r="AD44" i="57"/>
  <c r="AB44" i="57"/>
  <c r="AA44" i="57"/>
  <c r="Z44" i="57"/>
  <c r="Y44" i="57"/>
  <c r="X44" i="57"/>
  <c r="W44" i="57"/>
  <c r="V44" i="57"/>
  <c r="U44" i="57"/>
  <c r="S44" i="57"/>
  <c r="R44" i="57"/>
  <c r="AH42" i="57"/>
  <c r="AG42" i="57"/>
  <c r="AE42" i="57"/>
  <c r="AD42" i="57"/>
  <c r="AB42" i="57"/>
  <c r="AA42" i="57"/>
  <c r="Z42" i="57"/>
  <c r="Y42" i="57"/>
  <c r="X42" i="57"/>
  <c r="W42" i="57"/>
  <c r="V42" i="57"/>
  <c r="U42" i="57"/>
  <c r="S42" i="57"/>
  <c r="R42" i="57"/>
  <c r="AH41" i="57"/>
  <c r="AG41" i="57"/>
  <c r="AE41" i="57"/>
  <c r="AD41" i="57"/>
  <c r="S41" i="57"/>
  <c r="R41" i="57"/>
  <c r="AH40" i="57"/>
  <c r="AG40" i="57"/>
  <c r="AE40" i="57"/>
  <c r="AD40" i="57"/>
  <c r="S40" i="57"/>
  <c r="R40" i="57"/>
  <c r="AH39" i="57"/>
  <c r="AG39" i="57"/>
  <c r="AE39" i="57"/>
  <c r="AD39" i="57"/>
  <c r="AB39" i="57"/>
  <c r="AA39" i="57"/>
  <c r="Z39" i="57"/>
  <c r="Y39" i="57"/>
  <c r="X39" i="57"/>
  <c r="W39" i="57"/>
  <c r="V39" i="57"/>
  <c r="U39" i="57"/>
  <c r="S39" i="57"/>
  <c r="R39" i="57"/>
  <c r="AH38" i="57"/>
  <c r="AG38" i="57"/>
  <c r="AE38" i="57"/>
  <c r="AD38" i="57"/>
  <c r="AB38" i="57"/>
  <c r="AA38" i="57"/>
  <c r="Z38" i="57"/>
  <c r="Y38" i="57"/>
  <c r="X38" i="57"/>
  <c r="W38" i="57"/>
  <c r="V38" i="57"/>
  <c r="U38" i="57"/>
  <c r="S38" i="57"/>
  <c r="R38" i="57"/>
  <c r="AH37" i="57"/>
  <c r="AG37" i="57"/>
  <c r="AE37" i="57"/>
  <c r="AD37" i="57"/>
  <c r="S37" i="57"/>
  <c r="R37" i="57"/>
  <c r="AH36" i="57"/>
  <c r="AG36" i="57"/>
  <c r="AE36" i="57"/>
  <c r="AD36" i="57"/>
  <c r="S36" i="57"/>
  <c r="R36" i="57"/>
  <c r="AH35" i="57"/>
  <c r="AG35" i="57"/>
  <c r="AE35" i="57"/>
  <c r="AD35" i="57"/>
  <c r="AB35" i="57"/>
  <c r="AA35" i="57"/>
  <c r="Z35" i="57"/>
  <c r="Y35" i="57"/>
  <c r="X35" i="57"/>
  <c r="W35" i="57"/>
  <c r="V35" i="57"/>
  <c r="U35" i="57"/>
  <c r="S35" i="57"/>
  <c r="R35" i="57"/>
  <c r="AH33" i="57"/>
  <c r="AG33" i="57"/>
  <c r="AE33" i="57"/>
  <c r="AD33" i="57"/>
  <c r="S33" i="57"/>
  <c r="R33" i="57"/>
  <c r="AH32" i="57"/>
  <c r="AG32" i="57"/>
  <c r="AE32" i="57"/>
  <c r="AD32" i="57"/>
  <c r="S32" i="57"/>
  <c r="R32" i="57"/>
  <c r="AH30" i="57"/>
  <c r="AG30" i="57"/>
  <c r="AE30" i="57"/>
  <c r="AD30" i="57"/>
  <c r="AB30" i="57"/>
  <c r="AA30" i="57"/>
  <c r="Z30" i="57"/>
  <c r="Y30" i="57"/>
  <c r="X30" i="57"/>
  <c r="W30" i="57"/>
  <c r="V30" i="57"/>
  <c r="U30" i="57"/>
  <c r="S30" i="57"/>
  <c r="R30" i="57"/>
  <c r="AH28" i="57"/>
  <c r="AG28" i="57"/>
  <c r="AE28" i="57"/>
  <c r="AD28" i="57"/>
  <c r="S28" i="57"/>
  <c r="R28" i="57"/>
  <c r="AE26" i="57"/>
  <c r="S26" i="57"/>
  <c r="AH25" i="57"/>
  <c r="AG25" i="57"/>
  <c r="AE25" i="57"/>
  <c r="AD25" i="57"/>
  <c r="S25" i="57"/>
  <c r="R25" i="57"/>
  <c r="AH24" i="57"/>
  <c r="AG24" i="57"/>
  <c r="AE24" i="57"/>
  <c r="AD24" i="57"/>
  <c r="S24" i="57"/>
  <c r="R24" i="57"/>
  <c r="AH22" i="57"/>
  <c r="AG22" i="57"/>
  <c r="AE22" i="57"/>
  <c r="AD22" i="57"/>
  <c r="AB22" i="57"/>
  <c r="AA22" i="57"/>
  <c r="Z22" i="57"/>
  <c r="Y22" i="57"/>
  <c r="X22" i="57"/>
  <c r="W22" i="57"/>
  <c r="V22" i="57"/>
  <c r="U22" i="57"/>
  <c r="S22" i="57"/>
  <c r="R22" i="57"/>
  <c r="AH21" i="57"/>
  <c r="AG21" i="57"/>
  <c r="AE21" i="57"/>
  <c r="AD21" i="57"/>
  <c r="S21" i="57"/>
  <c r="R21" i="57"/>
  <c r="AH20" i="57"/>
  <c r="AG20" i="57"/>
  <c r="AE20" i="57"/>
  <c r="AD20" i="57"/>
  <c r="AB20" i="57"/>
  <c r="AA20" i="57"/>
  <c r="Z20" i="57"/>
  <c r="Y20" i="57"/>
  <c r="X20" i="57"/>
  <c r="W20" i="57"/>
  <c r="V20" i="57"/>
  <c r="U20" i="57"/>
  <c r="S20" i="57"/>
  <c r="R20" i="57"/>
  <c r="AH19" i="57"/>
  <c r="AG19" i="57"/>
  <c r="AE19" i="57"/>
  <c r="AD19" i="57"/>
  <c r="S19" i="57"/>
  <c r="R19" i="57"/>
  <c r="AH18" i="57"/>
  <c r="AG18" i="57"/>
  <c r="AE18" i="57"/>
  <c r="AD18" i="57"/>
  <c r="S18" i="57"/>
  <c r="R18" i="57"/>
  <c r="AH17" i="57"/>
  <c r="AG17" i="57"/>
  <c r="AE17" i="57"/>
  <c r="AD17" i="57"/>
  <c r="AB17" i="57"/>
  <c r="AA17" i="57"/>
  <c r="Z17" i="57"/>
  <c r="Y17" i="57"/>
  <c r="X17" i="57"/>
  <c r="W17" i="57"/>
  <c r="V17" i="57"/>
  <c r="U17" i="57"/>
  <c r="S17" i="57"/>
  <c r="R17" i="57"/>
  <c r="AH15" i="57"/>
  <c r="AG15" i="57"/>
  <c r="AE15" i="57"/>
  <c r="AD15" i="57"/>
  <c r="S15" i="57"/>
  <c r="R15" i="57"/>
  <c r="AH13" i="57"/>
  <c r="AG13" i="57"/>
  <c r="AE13" i="57"/>
  <c r="AD13" i="57"/>
  <c r="S13" i="57"/>
  <c r="R13" i="57"/>
  <c r="AH12" i="57"/>
  <c r="AG12" i="57"/>
  <c r="AE12" i="57"/>
  <c r="AD12" i="57"/>
  <c r="AB12" i="57"/>
  <c r="AA12" i="57"/>
  <c r="Z12" i="57"/>
  <c r="Y12" i="57"/>
  <c r="X12" i="57"/>
  <c r="W12" i="57"/>
  <c r="V12" i="57"/>
  <c r="U12" i="57"/>
  <c r="S12" i="57"/>
  <c r="R12" i="57"/>
  <c r="AH11" i="57"/>
  <c r="AG11" i="57"/>
  <c r="AE11" i="57"/>
  <c r="AD11" i="57"/>
  <c r="AB11" i="57"/>
  <c r="AA11" i="57"/>
  <c r="Z11" i="57"/>
  <c r="Y11" i="57"/>
  <c r="X11" i="57"/>
  <c r="W11" i="57"/>
  <c r="V11" i="57"/>
  <c r="U11" i="57"/>
  <c r="S11" i="57"/>
  <c r="R11" i="57"/>
  <c r="AD10" i="57"/>
  <c r="AB10" i="57"/>
  <c r="AA10" i="57"/>
  <c r="Z10" i="57"/>
  <c r="Y10" i="57"/>
  <c r="X10" i="57"/>
  <c r="W10" i="57"/>
  <c r="V10" i="57"/>
  <c r="U10" i="57"/>
  <c r="R10" i="57"/>
  <c r="AD9" i="57"/>
  <c r="U9" i="57"/>
  <c r="R9" i="57"/>
  <c r="K9" i="57"/>
  <c r="AG9" i="57" s="1"/>
  <c r="G9" i="57"/>
  <c r="W9" i="57" s="1"/>
  <c r="AD8" i="57"/>
  <c r="Y8" i="57"/>
  <c r="U8" i="57"/>
  <c r="R8" i="57"/>
  <c r="AH6" i="57"/>
  <c r="AG6" i="57"/>
  <c r="Y6" i="57"/>
  <c r="X6" i="57"/>
  <c r="N9" i="57" l="1"/>
  <c r="AA9" i="57" s="1"/>
  <c r="AH9" i="57"/>
  <c r="F14" i="58"/>
  <c r="N14" i="58" s="1"/>
  <c r="M13" i="59"/>
  <c r="AM13" i="59" s="1"/>
  <c r="Y9" i="57"/>
  <c r="T21" i="1" l="1"/>
  <c r="S21" i="1"/>
  <c r="T20" i="1"/>
  <c r="S20" i="1"/>
  <c r="T19" i="1"/>
  <c r="S19" i="1"/>
  <c r="T18" i="1"/>
  <c r="S18" i="1"/>
  <c r="T17" i="1"/>
  <c r="S17" i="1"/>
  <c r="U17" i="1" s="1"/>
  <c r="T16" i="1"/>
  <c r="S16" i="1"/>
  <c r="T15" i="1"/>
  <c r="S15" i="1"/>
  <c r="U15" i="1" s="1"/>
  <c r="T14" i="1"/>
  <c r="S14" i="1"/>
  <c r="S11" i="1"/>
  <c r="T13" i="1"/>
  <c r="S13" i="1"/>
  <c r="T12" i="1"/>
  <c r="S12" i="1"/>
  <c r="L76" i="1"/>
  <c r="K76" i="1"/>
  <c r="L70" i="1"/>
  <c r="K70" i="1"/>
  <c r="L69" i="1"/>
  <c r="K69" i="1"/>
  <c r="L65" i="1"/>
  <c r="K65" i="1"/>
  <c r="L60" i="1"/>
  <c r="K60" i="1"/>
  <c r="L58" i="1"/>
  <c r="K58" i="1"/>
  <c r="L54" i="1"/>
  <c r="K54" i="1"/>
  <c r="L47" i="1"/>
  <c r="L48" i="1"/>
  <c r="K48" i="1"/>
  <c r="K47" i="1"/>
  <c r="L43" i="1"/>
  <c r="K43" i="1"/>
  <c r="L39" i="1"/>
  <c r="K39" i="1"/>
  <c r="L36" i="1"/>
  <c r="K36" i="1"/>
  <c r="L32" i="1"/>
  <c r="K32" i="1"/>
  <c r="L21" i="1"/>
  <c r="L24" i="1"/>
  <c r="L27" i="1"/>
  <c r="K27" i="1"/>
  <c r="K24" i="1"/>
  <c r="K21" i="1"/>
  <c r="L19" i="1"/>
  <c r="K19" i="1"/>
  <c r="L18" i="1"/>
  <c r="K18" i="1"/>
  <c r="L17" i="1"/>
  <c r="K17" i="1"/>
  <c r="K14" i="1"/>
  <c r="K13" i="1"/>
  <c r="S22" i="1" l="1"/>
  <c r="S23" i="1" s="1"/>
  <c r="T22" i="1"/>
  <c r="U16" i="1"/>
  <c r="U20" i="1"/>
  <c r="U18" i="1"/>
  <c r="U21" i="1"/>
  <c r="U19" i="1"/>
  <c r="U14" i="1"/>
  <c r="L14" i="1"/>
  <c r="L13" i="1"/>
  <c r="S24" i="1" l="1"/>
  <c r="U22" i="1"/>
  <c r="H43" i="1"/>
  <c r="I43" i="1"/>
  <c r="H44" i="1"/>
  <c r="I44" i="1"/>
  <c r="H45" i="1"/>
  <c r="I45" i="1"/>
  <c r="H46" i="1"/>
  <c r="I46" i="1"/>
  <c r="I35" i="1"/>
  <c r="H35" i="1"/>
  <c r="I19" i="1"/>
  <c r="H19" i="1"/>
  <c r="E10" i="1"/>
  <c r="L10" i="1" s="1"/>
  <c r="U12" i="1"/>
  <c r="T11" i="1"/>
  <c r="T24" i="1" s="1"/>
  <c r="S10" i="1"/>
  <c r="I38" i="1"/>
  <c r="H38" i="1"/>
  <c r="I37" i="1"/>
  <c r="H37" i="1"/>
  <c r="I34" i="1"/>
  <c r="I33" i="1"/>
  <c r="H34" i="1"/>
  <c r="H33" i="1"/>
  <c r="L53" i="1"/>
  <c r="K53" i="1"/>
  <c r="L51" i="1"/>
  <c r="K51" i="1"/>
  <c r="L42" i="1"/>
  <c r="K42" i="1"/>
  <c r="K1" i="1"/>
  <c r="H13" i="1"/>
  <c r="I30" i="1"/>
  <c r="I12" i="1"/>
  <c r="I10" i="1"/>
  <c r="J1" i="1"/>
  <c r="L11" i="1"/>
  <c r="K11" i="1"/>
  <c r="K10" i="1"/>
  <c r="J10" i="1"/>
  <c r="I14" i="1"/>
  <c r="I15" i="1"/>
  <c r="I16" i="1"/>
  <c r="I17" i="1"/>
  <c r="I18" i="1"/>
  <c r="I20" i="1"/>
  <c r="I21" i="1"/>
  <c r="I22" i="1"/>
  <c r="I23" i="1"/>
  <c r="I24" i="1"/>
  <c r="I25" i="1"/>
  <c r="I26" i="1"/>
  <c r="I27" i="1"/>
  <c r="I28" i="1"/>
  <c r="I29" i="1"/>
  <c r="I31" i="1"/>
  <c r="I32" i="1"/>
  <c r="I36" i="1"/>
  <c r="I39" i="1"/>
  <c r="I40" i="1"/>
  <c r="I41" i="1"/>
  <c r="I42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13" i="1"/>
  <c r="H78" i="1"/>
  <c r="H79" i="1"/>
  <c r="H80" i="1"/>
  <c r="H81" i="1"/>
  <c r="H73" i="1"/>
  <c r="H74" i="1"/>
  <c r="H75" i="1"/>
  <c r="H76" i="1"/>
  <c r="H77" i="1"/>
  <c r="H68" i="1"/>
  <c r="H69" i="1"/>
  <c r="H70" i="1"/>
  <c r="H71" i="1"/>
  <c r="H72" i="1"/>
  <c r="H64" i="1"/>
  <c r="H65" i="1"/>
  <c r="H66" i="1"/>
  <c r="H67" i="1"/>
  <c r="H59" i="1"/>
  <c r="H60" i="1"/>
  <c r="H61" i="1"/>
  <c r="H62" i="1"/>
  <c r="H63" i="1"/>
  <c r="H14" i="1"/>
  <c r="H15" i="1"/>
  <c r="H16" i="1"/>
  <c r="H17" i="1"/>
  <c r="H18" i="1"/>
  <c r="H20" i="1"/>
  <c r="H21" i="1"/>
  <c r="H22" i="1"/>
  <c r="H23" i="1"/>
  <c r="H24" i="1"/>
  <c r="H25" i="1"/>
  <c r="H26" i="1"/>
  <c r="H27" i="1"/>
  <c r="H28" i="1"/>
  <c r="H29" i="1"/>
  <c r="H31" i="1"/>
  <c r="H32" i="1"/>
  <c r="H36" i="1"/>
  <c r="H39" i="1"/>
  <c r="H40" i="1"/>
  <c r="H41" i="1"/>
  <c r="H42" i="1"/>
  <c r="H47" i="1"/>
  <c r="H48" i="1"/>
  <c r="H49" i="1"/>
  <c r="H50" i="1"/>
  <c r="H51" i="1"/>
  <c r="H52" i="1"/>
  <c r="H53" i="1"/>
  <c r="H54" i="1"/>
  <c r="H55" i="1"/>
  <c r="H56" i="1"/>
  <c r="H57" i="1"/>
  <c r="H58" i="1"/>
  <c r="B2" i="21"/>
  <c r="T23" i="1" l="1"/>
  <c r="U23" i="1" s="1"/>
  <c r="U13" i="1"/>
  <c r="U11" i="1"/>
  <c r="T10" i="1"/>
</calcChain>
</file>

<file path=xl/comments1.xml><?xml version="1.0" encoding="utf-8"?>
<comments xmlns="http://schemas.openxmlformats.org/spreadsheetml/2006/main">
  <authors>
    <author>McCusker 14/6/07</author>
  </authors>
  <commentList>
    <comment ref="R11" authorId="0" shapeId="0">
      <text>
        <r>
          <rPr>
            <b/>
            <sz val="8"/>
            <color indexed="81"/>
            <rFont val="Tahoma"/>
            <family val="2"/>
          </rPr>
          <t>McCusker 14/6/07:</t>
        </r>
        <r>
          <rPr>
            <sz val="8"/>
            <color indexed="81"/>
            <rFont val="Tahoma"/>
            <family val="2"/>
          </rPr>
          <t xml:space="preserve">
minus 1.2.3 (other ind. RW) production</t>
        </r>
      </text>
    </comment>
  </commentList>
</comments>
</file>

<file path=xl/sharedStrings.xml><?xml version="1.0" encoding="utf-8"?>
<sst xmlns="http://schemas.openxmlformats.org/spreadsheetml/2006/main" count="1215" uniqueCount="343">
  <si>
    <t xml:space="preserve"> </t>
  </si>
  <si>
    <t xml:space="preserve"> Quantity</t>
  </si>
  <si>
    <t>I M P O R T</t>
  </si>
  <si>
    <t>Coniferous</t>
  </si>
  <si>
    <t>Non-Coniferous</t>
  </si>
  <si>
    <t>E X P O R T</t>
  </si>
  <si>
    <t>Code</t>
  </si>
  <si>
    <t>Quantity</t>
  </si>
  <si>
    <t>Unit</t>
  </si>
  <si>
    <t>Date:</t>
  </si>
  <si>
    <t>Official Address (in full):</t>
  </si>
  <si>
    <t>Telephone:</t>
  </si>
  <si>
    <t>Fax:</t>
  </si>
  <si>
    <t>E-mail:</t>
  </si>
  <si>
    <t>Name of Official responsible for reply:</t>
  </si>
  <si>
    <t>Product</t>
  </si>
  <si>
    <t xml:space="preserve">  PRODUCTION</t>
  </si>
  <si>
    <t>1.2.1</t>
  </si>
  <si>
    <t>1.2.1.C</t>
  </si>
  <si>
    <t>1.1.C</t>
  </si>
  <si>
    <t>1.2.C</t>
  </si>
  <si>
    <t>1.2.2</t>
  </si>
  <si>
    <t>1.2.2.C</t>
  </si>
  <si>
    <t>1.2.3</t>
  </si>
  <si>
    <t>1.2.3.C</t>
  </si>
  <si>
    <t>code</t>
  </si>
  <si>
    <t>Removals and Production</t>
  </si>
  <si>
    <t>OTHER INDUSTRIAL ROUNDWOOD</t>
  </si>
  <si>
    <t>WOOD CHARCOAL</t>
  </si>
  <si>
    <t>VENEER SHEETS</t>
  </si>
  <si>
    <t>WOOD-BASED PANELS</t>
  </si>
  <si>
    <t xml:space="preserve">Country: </t>
  </si>
  <si>
    <t xml:space="preserve">PLYWOOD </t>
  </si>
  <si>
    <t xml:space="preserve">FIBREBOARD </t>
  </si>
  <si>
    <t xml:space="preserve">HARDBOARD </t>
  </si>
  <si>
    <t>WOOD PULP</t>
  </si>
  <si>
    <t>DISSOLVING GRADES</t>
  </si>
  <si>
    <t>RECOVERED PAPER</t>
  </si>
  <si>
    <t>PAPER AND PAPERBOARD</t>
  </si>
  <si>
    <t>NEWSPRINT</t>
  </si>
  <si>
    <t>SAWLOGS AND VENEER LOGS</t>
  </si>
  <si>
    <t>Unit of</t>
  </si>
  <si>
    <t xml:space="preserve">OTHER PULP </t>
  </si>
  <si>
    <t>RECOVERED FIBRE PULP</t>
  </si>
  <si>
    <t>Trade</t>
  </si>
  <si>
    <t>GRAPHIC PAPERS</t>
  </si>
  <si>
    <t>UNCOATED MECHANICAL</t>
  </si>
  <si>
    <t>UNCOATED WOODFREE</t>
  </si>
  <si>
    <t>COATED PAPERS</t>
  </si>
  <si>
    <t>PACKAGING MATERIALS</t>
  </si>
  <si>
    <t>CASE MATERIALS</t>
  </si>
  <si>
    <t>WRAPPING PAPERS</t>
  </si>
  <si>
    <t>OTHER PAPERS MAINLY FOR PACKAGING</t>
  </si>
  <si>
    <t>PULP FROM FIBRES OTHER THAN WOOD</t>
  </si>
  <si>
    <t>1.1.NC</t>
  </si>
  <si>
    <t>1.2.NC</t>
  </si>
  <si>
    <t>1.2.1.NC</t>
  </si>
  <si>
    <t>1.2.2.NC</t>
  </si>
  <si>
    <t>1.2.3.NC</t>
  </si>
  <si>
    <t>WOOD CHIPS AND PARTICLES</t>
  </si>
  <si>
    <t>1000 mt</t>
  </si>
  <si>
    <t>of which: Tropical</t>
  </si>
  <si>
    <t>Non-coniferous</t>
  </si>
  <si>
    <t>1.2.NC.T</t>
  </si>
  <si>
    <t>Value</t>
  </si>
  <si>
    <t>I M P O R T  V A L U E</t>
  </si>
  <si>
    <t xml:space="preserve">E X P O R T  V A L U E </t>
  </si>
  <si>
    <t>Discrepancies</t>
  </si>
  <si>
    <r>
      <t>1000 m</t>
    </r>
    <r>
      <rPr>
        <vertAlign val="superscript"/>
        <sz val="10"/>
        <rFont val="Univers"/>
        <family val="2"/>
      </rPr>
      <t>3</t>
    </r>
  </si>
  <si>
    <t xml:space="preserve">_______________  </t>
  </si>
  <si>
    <t>Test</t>
  </si>
  <si>
    <t>AREA CODE</t>
  </si>
  <si>
    <t xml:space="preserve"> "ITEM CODE"</t>
  </si>
  <si>
    <t xml:space="preserve"> "ELEMENT CODE"</t>
  </si>
  <si>
    <t xml:space="preserve"> "YEAR"</t>
  </si>
  <si>
    <t xml:space="preserve"> "NEW VALUE"</t>
  </si>
  <si>
    <t xml:space="preserve"> "SYMB"</t>
  </si>
  <si>
    <t xml:space="preserve"> "NOTE"</t>
  </si>
  <si>
    <t>Apparent Consumption</t>
  </si>
  <si>
    <t xml:space="preserve">Sawnwood, Coniferous </t>
  </si>
  <si>
    <t>Sawnwood, Non-coniferous</t>
  </si>
  <si>
    <t>Classification</t>
  </si>
  <si>
    <t xml:space="preserve">OTHER FIBREBOARD </t>
  </si>
  <si>
    <t>CARTONBOARD</t>
  </si>
  <si>
    <t>Checks</t>
  </si>
  <si>
    <t>- looks to see if JQ2 and this sheet the same</t>
  </si>
  <si>
    <t>- checks the sum when they should be equal</t>
  </si>
  <si>
    <t>DISCREPANCIES - please note cells with notes and review data</t>
  </si>
  <si>
    <t>- makes sure there are valid numbers for all cells (blanks/text will generate error)</t>
  </si>
  <si>
    <t>- for the "of which", flags when subitems are &gt; or = to aggregate</t>
  </si>
  <si>
    <t>Other / Non-specified</t>
  </si>
  <si>
    <t>sawlogs and veneer logs</t>
  </si>
  <si>
    <t>pulpwood and other industrial roundwood</t>
  </si>
  <si>
    <t>Light blue cells are requested only for EU members using the Combined Nomenclature to fill in - other countries are welcome to do so if their trade classification nomenclature permits</t>
  </si>
  <si>
    <t>Please note that information on tropical species trade is requested in questionnaire ITTO2 for ITTO member countries</t>
  </si>
  <si>
    <t xml:space="preserve">_______________________________  </t>
  </si>
  <si>
    <r>
      <t>1000 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ub</t>
    </r>
  </si>
  <si>
    <r>
      <t>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ub = cubic metres underbark (i.e. excluding bark)</t>
    </r>
  </si>
  <si>
    <t>WOOD FUEL (INCLUDING WOOD FOR CHARCOAL)</t>
  </si>
  <si>
    <t>PULPWOOD, ROUND AND SPLIT</t>
  </si>
  <si>
    <t>3.1</t>
  </si>
  <si>
    <t>3.2</t>
  </si>
  <si>
    <t>WOOD CHIPS, PARTICLES AND RESIDUES</t>
  </si>
  <si>
    <t>WOOD RESIDUES (INCLUDING WOOD FOR AGGLOMERATES)</t>
  </si>
  <si>
    <t>WOOD PELLETS</t>
  </si>
  <si>
    <t>WOOD PELLETS AND OTHER AGGLOMERATES</t>
  </si>
  <si>
    <t>OTHER AGGLOMERATES</t>
  </si>
  <si>
    <t>of which: ORIENTED STRANDBOARD (OSB)</t>
  </si>
  <si>
    <t>CHEMICAL WOOD PULP</t>
  </si>
  <si>
    <t>SECONDARY WOOD PRODUCTS</t>
  </si>
  <si>
    <t>FURTHER PROCESSED SAWNWOOD</t>
  </si>
  <si>
    <t>WOODEN WRAPPING AND PACKAGING MATERIAL</t>
  </si>
  <si>
    <t>WOOD PRODUCTS FOR DOMESTIC/DECORATIVE USE</t>
  </si>
  <si>
    <t>OTHER MANUFACTURED WOOD PRODUCTS</t>
  </si>
  <si>
    <t>BUILDER’S JOINERY AND CARPENTRY OF WOOD</t>
  </si>
  <si>
    <t>WOODEN FURNITURE</t>
  </si>
  <si>
    <t>SECONDARY PAPER PRODUCTS</t>
  </si>
  <si>
    <t>COMPOSITE PAPER AND PAPERBOARD</t>
  </si>
  <si>
    <t>SPECIAL COATED PAPER AND PULP PRODUCTS</t>
  </si>
  <si>
    <t>HOUSEHOLD AND SANITARY PAPER, READY FOR USE</t>
  </si>
  <si>
    <t>PACKAGING CARTONS, BOXES ETC.</t>
  </si>
  <si>
    <t>OTHER ARTICLES OF PAPER AND PAPERBOARD, READY FOR USE</t>
  </si>
  <si>
    <t>of which: PRINTING AND WRITING PAPER, READY FOR USE</t>
  </si>
  <si>
    <t>of which: ARTICLES, MOULDED OR PRESSED FROM PULP</t>
  </si>
  <si>
    <t>of which: FILTER PAPER AND PAPERBOARD, READY FOR USE</t>
  </si>
  <si>
    <t>Trade in Roundwood and Sawnwood by species</t>
  </si>
  <si>
    <t>PARTICLE BOARD, ORIENTED STRANDBOARD (OSB) AND SIMILAR BOARD</t>
  </si>
  <si>
    <t>HOUSEHOLD AND SANITARY PAPERS</t>
  </si>
  <si>
    <t>OTHER PAPER AND PAPERBOARD N.E.S. (NOT ELSEWHERE SPECIFIED)</t>
  </si>
  <si>
    <t>8.1</t>
  </si>
  <si>
    <t>8.2</t>
  </si>
  <si>
    <t>9</t>
  </si>
  <si>
    <t>10.2</t>
  </si>
  <si>
    <t>12.1</t>
  </si>
  <si>
    <t>INDUSTRIAL ROUNDWOOD</t>
  </si>
  <si>
    <t>ROUNDWOOD (WOOD IN THE ROUGH)</t>
  </si>
  <si>
    <t>MEDIUM/HIGH DENSITY FIBREBOARD (MDF/HDF)</t>
  </si>
  <si>
    <t>Industrial Roundwood, Coniferous</t>
  </si>
  <si>
    <t>Industrial Roundwood, Non-Coniferous</t>
  </si>
  <si>
    <t>REMOVALS OF ROUNDWOOD (WOOD IN THE ROUGH)</t>
  </si>
  <si>
    <t>% change</t>
  </si>
  <si>
    <t>m3 of wood in m3 or mt of product</t>
  </si>
  <si>
    <t>Roundwood</t>
  </si>
  <si>
    <t>Industrial roundwood availability</t>
  </si>
  <si>
    <t>Solid wood equivalent</t>
  </si>
  <si>
    <t>plywood production</t>
  </si>
  <si>
    <t>mechanical/semi-chemical pulp production</t>
  </si>
  <si>
    <t>chemical pulp production</t>
  </si>
  <si>
    <t>dissolving pulp production</t>
  </si>
  <si>
    <t>agglomerate production</t>
  </si>
  <si>
    <t>particle board production (incl OSB)</t>
  </si>
  <si>
    <t>fibreboard production</t>
  </si>
  <si>
    <t>share of agglomerates produced from industrial roundwood residues</t>
  </si>
  <si>
    <t>Solid Wood Demand</t>
  </si>
  <si>
    <t>Negative number means not enough roundwood available</t>
  </si>
  <si>
    <t>positive = surplus</t>
  </si>
  <si>
    <t>test for good numbers, missing  number, bad number, negative number</t>
  </si>
  <si>
    <t>gap (demand/availability)</t>
  </si>
  <si>
    <t>Difference (roundwood-demand)</t>
  </si>
  <si>
    <t>Availability</t>
  </si>
  <si>
    <t>Industrial Roundwood Balance</t>
  </si>
  <si>
    <t>Recovered wood used in particle board</t>
  </si>
  <si>
    <t>% of particle board that is from recovered wood</t>
  </si>
  <si>
    <t>usable industrial roundwood - amount of roundwood that is used, remainder leaves industry</t>
  </si>
  <si>
    <t>Positive number means more roundwood available than demanded</t>
  </si>
  <si>
    <t>Conversion factors</t>
  </si>
  <si>
    <t>Not included: trade in chips</t>
  </si>
  <si>
    <t>Should we make missing data into 0?</t>
  </si>
  <si>
    <t>RECOVERED POST-CONSUMER WOOD</t>
  </si>
  <si>
    <t>5</t>
  </si>
  <si>
    <t>5.1</t>
  </si>
  <si>
    <t>5.2</t>
  </si>
  <si>
    <t>6</t>
  </si>
  <si>
    <t>6.C</t>
  </si>
  <si>
    <t>6.NC</t>
  </si>
  <si>
    <t>6.NC.T</t>
  </si>
  <si>
    <t>7</t>
  </si>
  <si>
    <t>7.C</t>
  </si>
  <si>
    <t>7.NC</t>
  </si>
  <si>
    <t>7.NC.T</t>
  </si>
  <si>
    <t>8</t>
  </si>
  <si>
    <t>8.1.C</t>
  </si>
  <si>
    <t>8.1.NC</t>
  </si>
  <si>
    <t>8.1.NC.T</t>
  </si>
  <si>
    <t>8.2.1</t>
  </si>
  <si>
    <t>8.3</t>
  </si>
  <si>
    <t>8.3.1</t>
  </si>
  <si>
    <t>8.3.2</t>
  </si>
  <si>
    <t>8.3.3</t>
  </si>
  <si>
    <t>9.1</t>
  </si>
  <si>
    <t>MECHANICAL AND SEMI-CHEMICAL WOOD PULP</t>
  </si>
  <si>
    <t>9.2</t>
  </si>
  <si>
    <t>9.2.1</t>
  </si>
  <si>
    <t>9.2.1.1</t>
  </si>
  <si>
    <t>SULPHATE PULP</t>
  </si>
  <si>
    <t>of which: BLEACHED</t>
  </si>
  <si>
    <t>SULPHITE PULP</t>
  </si>
  <si>
    <t>9.2.2</t>
  </si>
  <si>
    <t>9.3</t>
  </si>
  <si>
    <t>10</t>
  </si>
  <si>
    <t>10.1</t>
  </si>
  <si>
    <t>11</t>
  </si>
  <si>
    <t>12</t>
  </si>
  <si>
    <t>12.1.1</t>
  </si>
  <si>
    <t>12.1.2</t>
  </si>
  <si>
    <t>12.1.3</t>
  </si>
  <si>
    <t>12.1.4</t>
  </si>
  <si>
    <t>12.3.1</t>
  </si>
  <si>
    <t>12.3.2</t>
  </si>
  <si>
    <t>12.3.3</t>
  </si>
  <si>
    <t>12.3.4</t>
  </si>
  <si>
    <t>4</t>
  </si>
  <si>
    <t>13.1.C</t>
  </si>
  <si>
    <t>13.1.NC</t>
  </si>
  <si>
    <t>13.1.NC.T</t>
  </si>
  <si>
    <t>PREFABRICATED BUILDINGS OF WOOD</t>
  </si>
  <si>
    <t>14.5.1</t>
  </si>
  <si>
    <t>14.5.2</t>
  </si>
  <si>
    <t>14.5.3</t>
  </si>
  <si>
    <t>HS2017</t>
  </si>
  <si>
    <t>SAWNWOOD (INCLUDING SLEEPERS)</t>
  </si>
  <si>
    <t>4403.11/21/22/23/24/25/26</t>
  </si>
  <si>
    <t>4406.11/91  4407.11/12/19</t>
  </si>
  <si>
    <t>4406.12/92  4407.21/22/25/26/27/28/29/91/92/93/94/95/96/97/99</t>
  </si>
  <si>
    <t>CN2017</t>
  </si>
  <si>
    <t>ex4403.11</t>
  </si>
  <si>
    <t>4403.23/24</t>
  </si>
  <si>
    <t>4403.25/26</t>
  </si>
  <si>
    <t>4403.95/96</t>
  </si>
  <si>
    <t>PRIMARY PRODUCTS</t>
  </si>
  <si>
    <r>
      <rPr>
        <b/>
        <sz val="14"/>
        <rFont val="Univers"/>
      </rPr>
      <t>FOREST SECTOR QUESTIONNAIRE</t>
    </r>
    <r>
      <rPr>
        <b/>
        <sz val="12"/>
        <rFont val="Univers"/>
      </rPr>
      <t xml:space="preserve">  </t>
    </r>
    <r>
      <rPr>
        <b/>
        <sz val="24"/>
        <rFont val="Univers"/>
        <family val="2"/>
      </rPr>
      <t>JQ1</t>
    </r>
  </si>
  <si>
    <t>4403 21 10</t>
  </si>
  <si>
    <t>4403.21/22</t>
  </si>
  <si>
    <t>4403.12/41/49/91/93/94
4403.95/96/97/98/99</t>
  </si>
  <si>
    <t>4403 25 10</t>
  </si>
  <si>
    <t>4403 95 10</t>
  </si>
  <si>
    <t>ex4403.12</t>
  </si>
  <si>
    <t>SECONDARY PROCESSED PRODUCTS</t>
  </si>
  <si>
    <t>4403 23 10</t>
  </si>
  <si>
    <t>This table highlights discrepancies between items and sub-items. Please verify your data for any non-zero figure!</t>
  </si>
  <si>
    <t>This table highlights discrepancies between production and trade. For any negative number, indicating greater net exports than production, please verify your data!</t>
  </si>
  <si>
    <t>Sawnwood production</t>
  </si>
  <si>
    <t>veneer production</t>
  </si>
  <si>
    <t>…</t>
  </si>
  <si>
    <t>+++</t>
  </si>
  <si>
    <t>8768.3*</t>
  </si>
  <si>
    <t>17349.4*</t>
  </si>
  <si>
    <t>* Packaging materials is given in 1000 kv. M</t>
  </si>
  <si>
    <t>Note: The data for 2017 is preliminary</t>
  </si>
  <si>
    <t>Date: 30.05.2018</t>
  </si>
  <si>
    <t xml:space="preserve"> Georgia</t>
  </si>
  <si>
    <t>FOREST SECTOR QUESTIONNAIRE  JQ2</t>
  </si>
  <si>
    <t>Country: Georgia</t>
  </si>
  <si>
    <t>Specify Currency and Unit of Value (e.g.:1000 US $):</t>
  </si>
  <si>
    <t>Product code</t>
  </si>
  <si>
    <t>Unit of quantity</t>
  </si>
  <si>
    <t>additional quantity</t>
  </si>
  <si>
    <t xml:space="preserve"> Quantity (tone)</t>
  </si>
  <si>
    <t>Value (1000 USD)</t>
  </si>
  <si>
    <t>Тone</t>
  </si>
  <si>
    <r>
      <t>1000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ub</t>
    </r>
  </si>
  <si>
    <t>ex 440110</t>
  </si>
  <si>
    <t>1000 m³</t>
  </si>
  <si>
    <r>
      <t>1000 m</t>
    </r>
    <r>
      <rPr>
        <vertAlign val="superscript"/>
        <sz val="10"/>
        <rFont val="Arial"/>
        <family val="2"/>
      </rPr>
      <t>3</t>
    </r>
  </si>
  <si>
    <t>ex 440139</t>
  </si>
  <si>
    <t>ex 440130</t>
  </si>
  <si>
    <t>ex 440890</t>
  </si>
  <si>
    <t>ex 441294</t>
  </si>
  <si>
    <t>ex 441299</t>
  </si>
  <si>
    <t>ex 441232</t>
  </si>
  <si>
    <t>1000 m²</t>
  </si>
  <si>
    <t>ex 441114</t>
  </si>
  <si>
    <t>1000 kg 90% m/n</t>
  </si>
  <si>
    <t>Date: 30/05/2018</t>
  </si>
  <si>
    <r>
      <rPr>
        <b/>
        <sz val="14"/>
        <rFont val="Arial"/>
        <family val="2"/>
      </rPr>
      <t>FOREST SECTOR QUESTIONNAIRE</t>
    </r>
    <r>
      <rPr>
        <b/>
        <sz val="24"/>
        <rFont val="Arial"/>
        <family val="2"/>
      </rPr>
      <t xml:space="preserve"> JQ3</t>
    </r>
  </si>
  <si>
    <r>
      <t xml:space="preserve">Specify Currency and Unit of Value </t>
    </r>
    <r>
      <rPr>
        <b/>
        <sz val="10"/>
        <color indexed="10"/>
        <rFont val="Arial"/>
        <family val="2"/>
      </rPr>
      <t>(e.g.:1000 US $)</t>
    </r>
    <r>
      <rPr>
        <b/>
        <sz val="16"/>
        <color indexed="10"/>
        <rFont val="Arial"/>
        <family val="2"/>
      </rPr>
      <t>:</t>
    </r>
  </si>
  <si>
    <t xml:space="preserve">______1000 US $_______________  </t>
  </si>
  <si>
    <t>Product (doesn't includes codes**- "Only some part of it")</t>
  </si>
  <si>
    <t>**codes</t>
  </si>
  <si>
    <t>Date:30/05/2018</t>
  </si>
  <si>
    <t>FOREST SECTOR QUESTIONNAIRE ECE/EU Species Trade</t>
  </si>
  <si>
    <t>Specify Currency and Unit of Value (e.g.:1000 national currency):</t>
  </si>
  <si>
    <t>HS 2012 Codes</t>
  </si>
  <si>
    <t>1000 m3</t>
  </si>
  <si>
    <r>
      <t>1000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ub</t>
    </r>
  </si>
  <si>
    <r>
      <t>Fir/Spruce (</t>
    </r>
    <r>
      <rPr>
        <i/>
        <sz val="11"/>
        <rFont val="Arial"/>
        <family val="2"/>
      </rPr>
      <t xml:space="preserve">Abies </t>
    </r>
    <r>
      <rPr>
        <sz val="11"/>
        <rFont val="Arial"/>
        <family val="2"/>
      </rPr>
      <t>spp.</t>
    </r>
    <r>
      <rPr>
        <i/>
        <sz val="11"/>
        <rFont val="Arial"/>
        <family val="2"/>
      </rPr>
      <t xml:space="preserve">, Picea </t>
    </r>
    <r>
      <rPr>
        <sz val="11"/>
        <rFont val="Arial"/>
        <family val="2"/>
      </rPr>
      <t>spp.)</t>
    </r>
  </si>
  <si>
    <r>
      <t>Fir/Spruce (</t>
    </r>
    <r>
      <rPr>
        <i/>
        <sz val="11"/>
        <rFont val="Arial"/>
        <family val="2"/>
      </rPr>
      <t>Abies spp., Picea spp.</t>
    </r>
    <r>
      <rPr>
        <sz val="11"/>
        <rFont val="Arial"/>
        <family val="2"/>
      </rPr>
      <t>)</t>
    </r>
  </si>
  <si>
    <r>
      <t>sawlogs and veneer logs (</t>
    </r>
    <r>
      <rPr>
        <i/>
        <sz val="11"/>
        <rFont val="Arial"/>
        <family val="2"/>
      </rPr>
      <t>Abies alba, Picea abies</t>
    </r>
    <r>
      <rPr>
        <sz val="11"/>
        <rFont val="Arial"/>
        <family val="2"/>
      </rPr>
      <t>)</t>
    </r>
  </si>
  <si>
    <r>
      <t xml:space="preserve">ex4403 11 00 </t>
    </r>
    <r>
      <rPr>
        <b/>
        <sz val="11"/>
        <rFont val="Arial"/>
        <family val="2"/>
      </rPr>
      <t>4403 23 90  
4403 24 00</t>
    </r>
  </si>
  <si>
    <r>
      <t>pulpwood and other industrial roundwood (</t>
    </r>
    <r>
      <rPr>
        <i/>
        <sz val="11"/>
        <rFont val="Arial"/>
        <family val="2"/>
      </rPr>
      <t>Abies alba, Picea abies</t>
    </r>
    <r>
      <rPr>
        <sz val="11"/>
        <rFont val="Arial"/>
        <family val="2"/>
      </rPr>
      <t>)</t>
    </r>
  </si>
  <si>
    <r>
      <t>Pine (</t>
    </r>
    <r>
      <rPr>
        <i/>
        <sz val="11"/>
        <rFont val="Arial"/>
        <family val="2"/>
      </rPr>
      <t xml:space="preserve">Pinus </t>
    </r>
    <r>
      <rPr>
        <sz val="11"/>
        <rFont val="Arial"/>
        <family val="2"/>
      </rPr>
      <t>spp</t>
    </r>
    <r>
      <rPr>
        <i/>
        <sz val="11"/>
        <rFont val="Arial"/>
        <family val="2"/>
      </rPr>
      <t>.</t>
    </r>
    <r>
      <rPr>
        <sz val="11"/>
        <rFont val="Arial"/>
        <family val="2"/>
      </rPr>
      <t>)</t>
    </r>
  </si>
  <si>
    <r>
      <t>Pine (</t>
    </r>
    <r>
      <rPr>
        <i/>
        <sz val="11"/>
        <rFont val="Arial"/>
        <family val="2"/>
      </rPr>
      <t>Pinus spp.</t>
    </r>
    <r>
      <rPr>
        <sz val="11"/>
        <rFont val="Arial"/>
        <family val="2"/>
      </rPr>
      <t>)</t>
    </r>
  </si>
  <si>
    <r>
      <t>sawlogs and veneer logs (</t>
    </r>
    <r>
      <rPr>
        <i/>
        <sz val="11"/>
        <rFont val="Arial"/>
        <family val="2"/>
      </rPr>
      <t>Pinus sylvestris</t>
    </r>
    <r>
      <rPr>
        <sz val="11"/>
        <rFont val="Arial"/>
        <family val="2"/>
      </rPr>
      <t>)</t>
    </r>
  </si>
  <si>
    <r>
      <t xml:space="preserve">ex4403 11 00 
</t>
    </r>
    <r>
      <rPr>
        <b/>
        <sz val="11"/>
        <rFont val="Arial"/>
        <family val="2"/>
      </rPr>
      <t>4403 21 90
4403 22 00</t>
    </r>
  </si>
  <si>
    <r>
      <t>pulpwood and other industrial roundwood (</t>
    </r>
    <r>
      <rPr>
        <i/>
        <sz val="11"/>
        <rFont val="Arial"/>
        <family val="2"/>
      </rPr>
      <t>Pinus sylvestris</t>
    </r>
    <r>
      <rPr>
        <sz val="11"/>
        <rFont val="Arial"/>
        <family val="2"/>
      </rPr>
      <t>)</t>
    </r>
  </si>
  <si>
    <r>
      <t xml:space="preserve">ex4403 11 00 
</t>
    </r>
    <r>
      <rPr>
        <b/>
        <sz val="11"/>
        <rFont val="Arial"/>
        <family val="2"/>
      </rPr>
      <t>4403 25 90
4403 26 00</t>
    </r>
  </si>
  <si>
    <t>440341, 440349, 440391, 440392, 440399</t>
  </si>
  <si>
    <r>
      <rPr>
        <b/>
        <sz val="11"/>
        <color rgb="FFFF0000"/>
        <rFont val="Arial"/>
        <family val="2"/>
      </rPr>
      <t>ex4403.12</t>
    </r>
    <r>
      <rPr>
        <b/>
        <sz val="11"/>
        <rFont val="Arial"/>
        <family val="2"/>
      </rPr>
      <t xml:space="preserve">
4403.91</t>
    </r>
  </si>
  <si>
    <r>
      <t>of which: Oak (</t>
    </r>
    <r>
      <rPr>
        <i/>
        <sz val="11"/>
        <rFont val="Arial"/>
        <family val="2"/>
      </rPr>
      <t xml:space="preserve">Quercus </t>
    </r>
    <r>
      <rPr>
        <sz val="11"/>
        <rFont val="Arial"/>
        <family val="2"/>
      </rPr>
      <t>spp</t>
    </r>
    <r>
      <rPr>
        <i/>
        <sz val="11"/>
        <rFont val="Arial"/>
        <family val="2"/>
      </rPr>
      <t>.</t>
    </r>
    <r>
      <rPr>
        <sz val="11"/>
        <rFont val="Arial"/>
        <family val="2"/>
      </rPr>
      <t>)</t>
    </r>
  </si>
  <si>
    <t>Т</t>
  </si>
  <si>
    <r>
      <t>of which: Oak (</t>
    </r>
    <r>
      <rPr>
        <i/>
        <sz val="11"/>
        <rFont val="Arial"/>
        <family val="2"/>
      </rPr>
      <t>Quercus spp.</t>
    </r>
    <r>
      <rPr>
        <sz val="11"/>
        <rFont val="Arial"/>
        <family val="2"/>
      </rPr>
      <t>)</t>
    </r>
  </si>
  <si>
    <r>
      <t xml:space="preserve">ex4403.12
</t>
    </r>
    <r>
      <rPr>
        <b/>
        <sz val="11"/>
        <rFont val="Arial"/>
        <family val="2"/>
      </rPr>
      <t>4403.93/94</t>
    </r>
  </si>
  <si>
    <r>
      <t>of which: Beech (</t>
    </r>
    <r>
      <rPr>
        <i/>
        <sz val="11"/>
        <rFont val="Arial"/>
        <family val="2"/>
      </rPr>
      <t xml:space="preserve">Fagus </t>
    </r>
    <r>
      <rPr>
        <sz val="11"/>
        <rFont val="Arial"/>
        <family val="2"/>
      </rPr>
      <t>spp</t>
    </r>
    <r>
      <rPr>
        <i/>
        <sz val="11"/>
        <rFont val="Arial"/>
        <family val="2"/>
      </rPr>
      <t>.</t>
    </r>
    <r>
      <rPr>
        <sz val="11"/>
        <rFont val="Arial"/>
        <family val="2"/>
      </rPr>
      <t>)</t>
    </r>
  </si>
  <si>
    <r>
      <t>of which: Beech (</t>
    </r>
    <r>
      <rPr>
        <i/>
        <sz val="11"/>
        <rFont val="Arial"/>
        <family val="2"/>
      </rPr>
      <t>Fagus spp.</t>
    </r>
    <r>
      <rPr>
        <sz val="11"/>
        <rFont val="Arial"/>
        <family val="2"/>
      </rPr>
      <t>)</t>
    </r>
  </si>
  <si>
    <r>
      <t>of which: Birch (</t>
    </r>
    <r>
      <rPr>
        <i/>
        <sz val="11"/>
        <rFont val="Arial"/>
        <family val="2"/>
      </rPr>
      <t xml:space="preserve">Betula </t>
    </r>
    <r>
      <rPr>
        <sz val="11"/>
        <rFont val="Arial"/>
        <family val="2"/>
      </rPr>
      <t>spp</t>
    </r>
    <r>
      <rPr>
        <i/>
        <sz val="11"/>
        <rFont val="Arial"/>
        <family val="2"/>
      </rPr>
      <t>.</t>
    </r>
    <r>
      <rPr>
        <sz val="11"/>
        <rFont val="Arial"/>
        <family val="2"/>
      </rPr>
      <t>)</t>
    </r>
  </si>
  <si>
    <t>440399510, 440399590, 440399950</t>
  </si>
  <si>
    <r>
      <t>of which: Birch (</t>
    </r>
    <r>
      <rPr>
        <i/>
        <sz val="11"/>
        <rFont val="Arial"/>
        <family val="2"/>
      </rPr>
      <t>Betula spp.</t>
    </r>
    <r>
      <rPr>
        <sz val="11"/>
        <rFont val="Arial"/>
        <family val="2"/>
      </rPr>
      <t>)</t>
    </r>
  </si>
  <si>
    <t xml:space="preserve">440391 100, 440392100, 440399510 </t>
  </si>
  <si>
    <r>
      <t xml:space="preserve">ex4403 12 00
</t>
    </r>
    <r>
      <rPr>
        <b/>
        <sz val="11"/>
        <rFont val="Arial"/>
        <family val="2"/>
      </rPr>
      <t>4403 95 90
4403 96 00</t>
    </r>
  </si>
  <si>
    <t>440399590, 440391 900, 440392900</t>
  </si>
  <si>
    <r>
      <t xml:space="preserve">ex4403.12
</t>
    </r>
    <r>
      <rPr>
        <b/>
        <sz val="11"/>
        <rFont val="Arial"/>
        <family val="2"/>
      </rPr>
      <t>4403.97</t>
    </r>
  </si>
  <si>
    <r>
      <t>of which: Poplar/Aspen (</t>
    </r>
    <r>
      <rPr>
        <i/>
        <sz val="11"/>
        <rFont val="Arial"/>
        <family val="2"/>
      </rPr>
      <t xml:space="preserve">Populus </t>
    </r>
    <r>
      <rPr>
        <sz val="11"/>
        <rFont val="Arial"/>
        <family val="2"/>
      </rPr>
      <t>spp</t>
    </r>
    <r>
      <rPr>
        <i/>
        <sz val="11"/>
        <rFont val="Arial"/>
        <family val="2"/>
      </rPr>
      <t>.</t>
    </r>
    <r>
      <rPr>
        <sz val="11"/>
        <rFont val="Arial"/>
        <family val="2"/>
      </rPr>
      <t>)</t>
    </r>
  </si>
  <si>
    <r>
      <t>of which: Poplar/Aspen (</t>
    </r>
    <r>
      <rPr>
        <i/>
        <sz val="11"/>
        <rFont val="Arial"/>
        <family val="2"/>
      </rPr>
      <t>Populus spp.</t>
    </r>
    <r>
      <rPr>
        <sz val="11"/>
        <rFont val="Arial"/>
        <family val="2"/>
      </rPr>
      <t>)</t>
    </r>
  </si>
  <si>
    <r>
      <t xml:space="preserve">ex4403.12
</t>
    </r>
    <r>
      <rPr>
        <b/>
        <sz val="11"/>
        <rFont val="Arial"/>
        <family val="2"/>
      </rPr>
      <t>4403.98</t>
    </r>
  </si>
  <si>
    <r>
      <t>of which: Eucalyptus (</t>
    </r>
    <r>
      <rPr>
        <i/>
        <sz val="11"/>
        <rFont val="Arial"/>
        <family val="2"/>
      </rPr>
      <t xml:space="preserve">Eucalyptus </t>
    </r>
    <r>
      <rPr>
        <sz val="11"/>
        <rFont val="Arial"/>
        <family val="2"/>
      </rPr>
      <t>spp</t>
    </r>
    <r>
      <rPr>
        <i/>
        <sz val="11"/>
        <rFont val="Arial"/>
        <family val="2"/>
      </rPr>
      <t>.</t>
    </r>
    <r>
      <rPr>
        <sz val="11"/>
        <rFont val="Arial"/>
        <family val="2"/>
      </rPr>
      <t>)</t>
    </r>
  </si>
  <si>
    <r>
      <t>of which: Eucalyptus (</t>
    </r>
    <r>
      <rPr>
        <i/>
        <sz val="11"/>
        <rFont val="Arial"/>
        <family val="2"/>
      </rPr>
      <t>Eucalyptus spp.</t>
    </r>
    <r>
      <rPr>
        <sz val="11"/>
        <rFont val="Arial"/>
        <family val="2"/>
      </rPr>
      <t>)</t>
    </r>
  </si>
  <si>
    <r>
      <t>1000 m</t>
    </r>
    <r>
      <rPr>
        <vertAlign val="superscript"/>
        <sz val="11"/>
        <rFont val="Arial"/>
        <family val="2"/>
      </rPr>
      <t>3</t>
    </r>
  </si>
  <si>
    <r>
      <t>ex4406.11/91</t>
    </r>
    <r>
      <rPr>
        <b/>
        <sz val="11"/>
        <rFont val="Arial"/>
        <family val="2"/>
      </rPr>
      <t xml:space="preserve">  4407.12</t>
    </r>
  </si>
  <si>
    <r>
      <t>of which: Fir/Spruce (</t>
    </r>
    <r>
      <rPr>
        <i/>
        <sz val="11"/>
        <rFont val="Arial"/>
        <family val="2"/>
      </rPr>
      <t>Abies spp., Picea spp.</t>
    </r>
    <r>
      <rPr>
        <sz val="11"/>
        <rFont val="Arial"/>
        <family val="2"/>
      </rPr>
      <t>)</t>
    </r>
  </si>
  <si>
    <r>
      <t xml:space="preserve">ex4406.11/91  </t>
    </r>
    <r>
      <rPr>
        <b/>
        <sz val="11"/>
        <rFont val="Arial"/>
        <family val="2"/>
      </rPr>
      <t>4407.11</t>
    </r>
  </si>
  <si>
    <r>
      <t>of which: Pine (</t>
    </r>
    <r>
      <rPr>
        <i/>
        <sz val="11"/>
        <rFont val="Arial"/>
        <family val="2"/>
      </rPr>
      <t>Pinus spp.</t>
    </r>
    <r>
      <rPr>
        <sz val="11"/>
        <rFont val="Arial"/>
        <family val="2"/>
      </rPr>
      <t>)</t>
    </r>
  </si>
  <si>
    <t>440721 , 440722, 440725, 440726, 440727, 440728, 440729, 440791, 440792, 440793, 440794, 440795, 440799</t>
  </si>
  <si>
    <t>T</t>
  </si>
  <si>
    <r>
      <t xml:space="preserve">ex4406.12/92  </t>
    </r>
    <r>
      <rPr>
        <b/>
        <sz val="11"/>
        <rFont val="Arial"/>
        <family val="2"/>
      </rPr>
      <t>4407.91</t>
    </r>
  </si>
  <si>
    <r>
      <t xml:space="preserve">ex4406.12/92  </t>
    </r>
    <r>
      <rPr>
        <b/>
        <sz val="11"/>
        <rFont val="Arial"/>
        <family val="2"/>
      </rPr>
      <t>4407.92</t>
    </r>
  </si>
  <si>
    <r>
      <t xml:space="preserve">ex4406.12/92  </t>
    </r>
    <r>
      <rPr>
        <b/>
        <sz val="11"/>
        <rFont val="Arial"/>
        <family val="2"/>
      </rPr>
      <t>4407.93</t>
    </r>
  </si>
  <si>
    <r>
      <t>of which: Maple (</t>
    </r>
    <r>
      <rPr>
        <i/>
        <sz val="11"/>
        <rFont val="Arial"/>
        <family val="2"/>
      </rPr>
      <t>Acer spp.</t>
    </r>
    <r>
      <rPr>
        <sz val="11"/>
        <rFont val="Arial"/>
        <family val="2"/>
      </rPr>
      <t>)</t>
    </r>
  </si>
  <si>
    <r>
      <t xml:space="preserve">ex4406.12/92  </t>
    </r>
    <r>
      <rPr>
        <b/>
        <sz val="11"/>
        <rFont val="Arial"/>
        <family val="2"/>
      </rPr>
      <t>4407.94</t>
    </r>
  </si>
  <si>
    <r>
      <t>of which: Cherry (</t>
    </r>
    <r>
      <rPr>
        <i/>
        <sz val="11"/>
        <rFont val="Arial"/>
        <family val="2"/>
      </rPr>
      <t>Prunus spp.</t>
    </r>
    <r>
      <rPr>
        <sz val="11"/>
        <rFont val="Arial"/>
        <family val="2"/>
      </rPr>
      <t>)</t>
    </r>
  </si>
  <si>
    <r>
      <t xml:space="preserve">ex4406.12/92  </t>
    </r>
    <r>
      <rPr>
        <b/>
        <sz val="11"/>
        <rFont val="Arial"/>
        <family val="2"/>
      </rPr>
      <t>4407.95</t>
    </r>
  </si>
  <si>
    <r>
      <t>of which: Ash (</t>
    </r>
    <r>
      <rPr>
        <i/>
        <sz val="11"/>
        <rFont val="Arial"/>
        <family val="2"/>
      </rPr>
      <t>Fraxinus spp.</t>
    </r>
    <r>
      <rPr>
        <sz val="11"/>
        <rFont val="Arial"/>
        <family val="2"/>
      </rPr>
      <t>)</t>
    </r>
  </si>
  <si>
    <r>
      <t xml:space="preserve">ex4406.12/92  </t>
    </r>
    <r>
      <rPr>
        <b/>
        <sz val="11"/>
        <rFont val="Arial"/>
        <family val="2"/>
      </rPr>
      <t>4407.97</t>
    </r>
  </si>
  <si>
    <r>
      <t xml:space="preserve">ex4406.12/92  </t>
    </r>
    <r>
      <rPr>
        <b/>
        <sz val="11"/>
        <rFont val="Arial"/>
        <family val="2"/>
      </rPr>
      <t>4407.96</t>
    </r>
  </si>
  <si>
    <r>
      <t>"</t>
    </r>
    <r>
      <rPr>
        <sz val="11"/>
        <color rgb="FFFF0000"/>
        <rFont val="Arial"/>
        <family val="2"/>
      </rPr>
      <t>ex</t>
    </r>
    <r>
      <rPr>
        <sz val="11"/>
        <rFont val="Arial"/>
        <family val="2"/>
      </rPr>
      <t>" codes indicate that only part of that trade classication code is used</t>
    </r>
  </si>
  <si>
    <r>
      <t>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ub = cubic metres underbark (i.e. excluding bark)</t>
    </r>
  </si>
  <si>
    <t xml:space="preserve">Name of Official responsible for reply: </t>
  </si>
  <si>
    <t xml:space="preserve">Official Address (in full): 
0180 Tbilisi, Georgia 
</t>
  </si>
  <si>
    <t>Country:</t>
  </si>
  <si>
    <t xml:space="preserve">Georgia </t>
  </si>
  <si>
    <t xml:space="preserve">E-mail: </t>
  </si>
  <si>
    <t xml:space="preserve">Tel.: </t>
  </si>
  <si>
    <t xml:space="preserve">Mob: </t>
  </si>
  <si>
    <t xml:space="preserve"> Tel.: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</si>
</sst>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.0%"/>
    <numFmt numFmtId="166" formatCode="_(* #,##0.0_);_(* \(#,##0.0\);_(* &quot;-&quot;??_);_(@_)"/>
    <numFmt numFmtId="167" formatCode="_(* #,##0_);_(* \(#,##0\);_(* &quot;-&quot;??_);_(@_)"/>
  </numFmts>
  <fonts count="62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color indexed="12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name val="Courier"/>
      <family val="3"/>
    </font>
    <font>
      <b/>
      <sz val="24"/>
      <name val="Univers"/>
      <family val="2"/>
    </font>
    <font>
      <sz val="10"/>
      <color indexed="9"/>
      <name val="Univers"/>
      <family val="2"/>
    </font>
    <font>
      <b/>
      <sz val="14"/>
      <color indexed="12"/>
      <name val="Univers"/>
      <family val="2"/>
    </font>
    <font>
      <vertAlign val="superscript"/>
      <sz val="10"/>
      <name val="Univers"/>
      <family val="2"/>
    </font>
    <font>
      <b/>
      <sz val="18"/>
      <color indexed="12"/>
      <name val="Univers"/>
      <family val="2"/>
    </font>
    <font>
      <sz val="10"/>
      <color indexed="39"/>
      <name val="Univers"/>
      <family val="2"/>
    </font>
    <font>
      <b/>
      <sz val="10"/>
      <name val="Univers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Univers"/>
    </font>
    <font>
      <i/>
      <sz val="10"/>
      <name val="Arial"/>
      <family val="2"/>
    </font>
    <font>
      <b/>
      <sz val="10"/>
      <color rgb="FF00B050"/>
      <name val="Arial"/>
      <family val="2"/>
    </font>
    <font>
      <b/>
      <sz val="14"/>
      <name val="Univers"/>
    </font>
    <font>
      <b/>
      <sz val="24"/>
      <name val="Univers"/>
    </font>
    <font>
      <b/>
      <sz val="12"/>
      <name val="Univers"/>
    </font>
    <font>
      <sz val="14"/>
      <color indexed="12"/>
      <name val="Univers"/>
    </font>
    <font>
      <sz val="10"/>
      <name val="Courier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sz val="14"/>
      <color indexed="12"/>
      <name val="Arial"/>
      <family val="2"/>
    </font>
    <font>
      <b/>
      <sz val="16"/>
      <color indexed="10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12"/>
      <name val="Arial"/>
      <family val="2"/>
    </font>
    <font>
      <sz val="24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u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9"/>
      <name val="Arial"/>
      <family val="2"/>
    </font>
    <font>
      <b/>
      <i/>
      <sz val="11"/>
      <name val="Arial"/>
      <family val="2"/>
    </font>
    <font>
      <vertAlign val="superscript"/>
      <sz val="11"/>
      <name val="Arial"/>
      <family val="2"/>
    </font>
    <font>
      <b/>
      <sz val="11"/>
      <color rgb="FFFF0000"/>
      <name val="Arial"/>
      <family val="2"/>
    </font>
    <font>
      <i/>
      <sz val="11"/>
      <name val="Arial"/>
      <family val="2"/>
    </font>
    <font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9" fontId="2" fillId="0" borderId="0" applyFont="0" applyFill="0" applyBorder="0" applyAlignment="0" applyProtection="0"/>
    <xf numFmtId="164" fontId="27" fillId="0" borderId="0" applyFont="0" applyFill="0" applyBorder="0" applyAlignment="0" applyProtection="0"/>
  </cellStyleXfs>
  <cellXfs count="826">
    <xf numFmtId="0" fontId="0" fillId="0" borderId="0" xfId="0"/>
    <xf numFmtId="0" fontId="4" fillId="0" borderId="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center" vertical="center"/>
    </xf>
    <xf numFmtId="0" fontId="4" fillId="0" borderId="20" xfId="0" applyFont="1" applyBorder="1" applyProtection="1"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 indent="1"/>
    </xf>
    <xf numFmtId="0" fontId="3" fillId="0" borderId="15" xfId="0" applyFont="1" applyBorder="1" applyAlignment="1" applyProtection="1">
      <alignment horizontal="left" vertical="center" indent="1"/>
    </xf>
    <xf numFmtId="0" fontId="3" fillId="0" borderId="2" xfId="0" applyFont="1" applyBorder="1" applyAlignment="1" applyProtection="1">
      <alignment horizontal="left" vertical="center" indent="2"/>
    </xf>
    <xf numFmtId="0" fontId="3" fillId="0" borderId="2" xfId="0" applyFont="1" applyBorder="1" applyAlignment="1" applyProtection="1">
      <alignment horizontal="left" vertical="center" indent="3"/>
    </xf>
    <xf numFmtId="0" fontId="3" fillId="0" borderId="13" xfId="0" applyFont="1" applyBorder="1" applyAlignment="1" applyProtection="1">
      <alignment horizontal="left" vertical="center" indent="3"/>
    </xf>
    <xf numFmtId="0" fontId="3" fillId="0" borderId="15" xfId="0" applyFont="1" applyBorder="1" applyAlignment="1" applyProtection="1">
      <alignment horizontal="left" vertical="center"/>
    </xf>
    <xf numFmtId="0" fontId="3" fillId="0" borderId="13" xfId="0" quotePrefix="1" applyFont="1" applyBorder="1" applyAlignment="1" applyProtection="1">
      <alignment horizontal="left" vertical="center" indent="2"/>
    </xf>
    <xf numFmtId="0" fontId="3" fillId="0" borderId="23" xfId="0" applyFont="1" applyBorder="1" applyAlignment="1" applyProtection="1">
      <alignment horizontal="left" vertical="center" indent="2"/>
    </xf>
    <xf numFmtId="0" fontId="3" fillId="0" borderId="23" xfId="0" applyFont="1" applyBorder="1" applyAlignment="1" applyProtection="1">
      <alignment horizontal="left" vertical="center" indent="1"/>
    </xf>
    <xf numFmtId="0" fontId="3" fillId="0" borderId="1" xfId="0" applyFont="1" applyBorder="1" applyAlignment="1" applyProtection="1">
      <alignment horizontal="left" vertical="center" indent="1"/>
    </xf>
    <xf numFmtId="0" fontId="3" fillId="0" borderId="2" xfId="0" applyFont="1" applyFill="1" applyBorder="1" applyAlignment="1" applyProtection="1">
      <alignment horizontal="left" vertical="center" indent="2"/>
    </xf>
    <xf numFmtId="0" fontId="3" fillId="0" borderId="13" xfId="0" applyFont="1" applyFill="1" applyBorder="1" applyAlignment="1" applyProtection="1">
      <alignment horizontal="left" vertical="center" indent="2"/>
    </xf>
    <xf numFmtId="0" fontId="3" fillId="0" borderId="11" xfId="0" applyFont="1" applyFill="1" applyBorder="1" applyAlignment="1" applyProtection="1">
      <alignment horizontal="left" vertical="center" indent="1"/>
    </xf>
    <xf numFmtId="0" fontId="3" fillId="0" borderId="14" xfId="0" applyFont="1" applyFill="1" applyBorder="1" applyAlignment="1" applyProtection="1">
      <alignment horizontal="left" vertical="center" indent="1"/>
    </xf>
    <xf numFmtId="0" fontId="3" fillId="0" borderId="24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23" xfId="0" applyFont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left" vertical="center" indent="1"/>
    </xf>
    <xf numFmtId="0" fontId="4" fillId="0" borderId="11" xfId="0" quotePrefix="1" applyFont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3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left" vertical="center" indent="1"/>
    </xf>
    <xf numFmtId="0" fontId="3" fillId="0" borderId="15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4" fillId="0" borderId="0" xfId="0" applyFont="1" applyBorder="1" applyProtection="1">
      <protection locked="0"/>
    </xf>
    <xf numFmtId="49" fontId="3" fillId="0" borderId="4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Protection="1"/>
    <xf numFmtId="0" fontId="3" fillId="0" borderId="0" xfId="0" applyFont="1" applyProtection="1"/>
    <xf numFmtId="0" fontId="4" fillId="0" borderId="20" xfId="0" applyFont="1" applyBorder="1" applyProtection="1"/>
    <xf numFmtId="0" fontId="3" fillId="0" borderId="0" xfId="0" applyFont="1" applyAlignment="1" applyProtection="1">
      <alignment horizontal="left" vertical="center"/>
    </xf>
    <xf numFmtId="0" fontId="11" fillId="0" borderId="2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right"/>
    </xf>
    <xf numFmtId="0" fontId="3" fillId="0" borderId="16" xfId="0" applyFont="1" applyBorder="1" applyAlignment="1" applyProtection="1">
      <alignment horizontal="right"/>
    </xf>
    <xf numFmtId="0" fontId="11" fillId="0" borderId="13" xfId="0" applyFont="1" applyBorder="1" applyAlignment="1" applyProtection="1">
      <alignment horizontal="center" vertical="center"/>
    </xf>
    <xf numFmtId="0" fontId="4" fillId="0" borderId="2" xfId="0" applyFont="1" applyBorder="1" applyProtection="1"/>
    <xf numFmtId="0" fontId="3" fillId="0" borderId="2" xfId="0" applyFont="1" applyBorder="1" applyAlignment="1" applyProtection="1">
      <alignment horizontal="right"/>
    </xf>
    <xf numFmtId="0" fontId="3" fillId="0" borderId="23" xfId="0" applyFont="1" applyBorder="1" applyAlignment="1" applyProtection="1">
      <alignment horizontal="right"/>
    </xf>
    <xf numFmtId="0" fontId="3" fillId="3" borderId="13" xfId="0" applyFont="1" applyFill="1" applyBorder="1" applyAlignment="1" applyProtection="1">
      <alignment horizontal="center" vertical="center"/>
    </xf>
    <xf numFmtId="3" fontId="3" fillId="0" borderId="15" xfId="0" applyNumberFormat="1" applyFont="1" applyBorder="1" applyAlignment="1" applyProtection="1">
      <alignment horizontal="right" vertical="center"/>
    </xf>
    <xf numFmtId="3" fontId="3" fillId="0" borderId="16" xfId="0" applyNumberFormat="1" applyFont="1" applyBorder="1" applyAlignment="1" applyProtection="1">
      <alignment horizontal="right" vertical="center"/>
    </xf>
    <xf numFmtId="3" fontId="3" fillId="0" borderId="15" xfId="0" applyNumberFormat="1" applyFont="1" applyBorder="1" applyAlignment="1" applyProtection="1">
      <alignment vertical="center"/>
    </xf>
    <xf numFmtId="3" fontId="3" fillId="0" borderId="16" xfId="0" applyNumberFormat="1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4" fillId="0" borderId="37" xfId="0" applyFont="1" applyBorder="1" applyAlignment="1" applyProtection="1">
      <alignment vertical="center"/>
    </xf>
    <xf numFmtId="3" fontId="4" fillId="0" borderId="2" xfId="0" applyNumberFormat="1" applyFont="1" applyBorder="1" applyAlignment="1" applyProtection="1">
      <alignment vertical="center"/>
    </xf>
    <xf numFmtId="3" fontId="4" fillId="0" borderId="23" xfId="0" applyNumberFormat="1" applyFont="1" applyBorder="1" applyAlignment="1" applyProtection="1">
      <alignment vertical="center"/>
    </xf>
    <xf numFmtId="3" fontId="3" fillId="0" borderId="2" xfId="0" applyNumberFormat="1" applyFont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11" xfId="0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vertical="center"/>
    </xf>
    <xf numFmtId="0" fontId="4" fillId="0" borderId="35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3" fontId="14" fillId="0" borderId="13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/>
    <xf numFmtId="0" fontId="7" fillId="0" borderId="0" xfId="0" applyFont="1" applyBorder="1" applyAlignment="1" applyProtection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protection locked="0"/>
    </xf>
    <xf numFmtId="0" fontId="6" fillId="0" borderId="58" xfId="0" applyFont="1" applyBorder="1" applyAlignment="1" applyProtection="1">
      <alignment horizontal="left" vertical="center"/>
    </xf>
    <xf numFmtId="0" fontId="6" fillId="0" borderId="29" xfId="0" applyFont="1" applyBorder="1" applyAlignment="1" applyProtection="1">
      <alignment horizontal="left" vertical="center"/>
    </xf>
    <xf numFmtId="0" fontId="6" fillId="0" borderId="30" xfId="0" applyFont="1" applyBorder="1" applyAlignment="1" applyProtection="1">
      <alignment vertical="center"/>
      <protection locked="0"/>
    </xf>
    <xf numFmtId="0" fontId="3" fillId="0" borderId="2" xfId="0" quotePrefix="1" applyFont="1" applyFill="1" applyBorder="1" applyAlignment="1" applyProtection="1">
      <alignment horizontal="left" vertical="center" indent="1"/>
    </xf>
    <xf numFmtId="0" fontId="15" fillId="0" borderId="2" xfId="0" applyFont="1" applyBorder="1" applyAlignment="1" applyProtection="1">
      <alignment horizontal="left" vertical="center" indent="1"/>
    </xf>
    <xf numFmtId="0" fontId="15" fillId="0" borderId="2" xfId="0" applyFont="1" applyBorder="1" applyAlignment="1" applyProtection="1">
      <alignment horizontal="left" vertical="center"/>
    </xf>
    <xf numFmtId="0" fontId="15" fillId="0" borderId="15" xfId="0" applyFont="1" applyBorder="1" applyAlignment="1" applyProtection="1">
      <alignment horizontal="left" vertical="center" indent="1"/>
    </xf>
    <xf numFmtId="0" fontId="15" fillId="0" borderId="2" xfId="0" applyFont="1" applyBorder="1" applyAlignment="1" applyProtection="1">
      <alignment horizontal="left" vertical="center" indent="2"/>
    </xf>
    <xf numFmtId="0" fontId="15" fillId="0" borderId="2" xfId="0" applyFont="1" applyBorder="1" applyAlignment="1" applyProtection="1">
      <alignment horizontal="left" vertical="center" indent="3"/>
    </xf>
    <xf numFmtId="0" fontId="15" fillId="0" borderId="13" xfId="0" applyFont="1" applyBorder="1" applyAlignment="1" applyProtection="1">
      <alignment horizontal="left" vertical="center" indent="3"/>
    </xf>
    <xf numFmtId="0" fontId="15" fillId="0" borderId="22" xfId="0" applyFont="1" applyFill="1" applyBorder="1" applyAlignment="1" applyProtection="1">
      <alignment horizontal="left" vertical="center"/>
    </xf>
    <xf numFmtId="0" fontId="15" fillId="0" borderId="15" xfId="0" applyFont="1" applyBorder="1" applyAlignment="1" applyProtection="1">
      <alignment horizontal="left" vertical="center"/>
    </xf>
    <xf numFmtId="0" fontId="15" fillId="0" borderId="23" xfId="0" applyFont="1" applyBorder="1" applyAlignment="1" applyProtection="1">
      <alignment horizontal="left" vertical="center" indent="2"/>
    </xf>
    <xf numFmtId="0" fontId="15" fillId="0" borderId="23" xfId="0" applyFont="1" applyBorder="1" applyAlignment="1" applyProtection="1">
      <alignment horizontal="left" vertical="center" indent="1"/>
    </xf>
    <xf numFmtId="0" fontId="15" fillId="0" borderId="13" xfId="0" applyFont="1" applyBorder="1" applyAlignment="1" applyProtection="1">
      <alignment horizontal="left" vertical="center" indent="1"/>
    </xf>
    <xf numFmtId="0" fontId="15" fillId="0" borderId="11" xfId="0" applyFont="1" applyBorder="1" applyAlignment="1" applyProtection="1">
      <alignment horizontal="left" vertical="center"/>
    </xf>
    <xf numFmtId="0" fontId="15" fillId="0" borderId="15" xfId="0" applyFont="1" applyFill="1" applyBorder="1" applyAlignment="1" applyProtection="1">
      <alignment horizontal="left" vertical="center"/>
    </xf>
    <xf numFmtId="0" fontId="15" fillId="0" borderId="2" xfId="0" applyFont="1" applyFill="1" applyBorder="1" applyAlignment="1" applyProtection="1">
      <alignment horizontal="left" vertical="center" indent="1"/>
    </xf>
    <xf numFmtId="0" fontId="15" fillId="0" borderId="2" xfId="0" applyFont="1" applyFill="1" applyBorder="1" applyAlignment="1" applyProtection="1">
      <alignment horizontal="left" vertical="center" indent="2"/>
    </xf>
    <xf numFmtId="0" fontId="15" fillId="0" borderId="14" xfId="0" applyFont="1" applyFill="1" applyBorder="1" applyAlignment="1" applyProtection="1">
      <alignment horizontal="left" vertical="center" indent="1"/>
    </xf>
    <xf numFmtId="0" fontId="3" fillId="3" borderId="11" xfId="0" applyFont="1" applyFill="1" applyBorder="1" applyAlignment="1" applyProtection="1">
      <alignment vertical="center"/>
    </xf>
    <xf numFmtId="0" fontId="3" fillId="3" borderId="35" xfId="0" applyFont="1" applyFill="1" applyBorder="1" applyAlignment="1" applyProtection="1">
      <alignment vertical="center"/>
    </xf>
    <xf numFmtId="0" fontId="16" fillId="0" borderId="0" xfId="3" applyFont="1" applyProtection="1">
      <protection locked="0"/>
    </xf>
    <xf numFmtId="0" fontId="2" fillId="0" borderId="0" xfId="3" applyFont="1" applyProtection="1">
      <protection locked="0"/>
    </xf>
    <xf numFmtId="0" fontId="2" fillId="5" borderId="0" xfId="3" applyFont="1" applyFill="1" applyProtection="1">
      <protection locked="0"/>
    </xf>
    <xf numFmtId="0" fontId="2" fillId="0" borderId="0" xfId="3" applyFont="1" applyAlignment="1" applyProtection="1">
      <alignment horizontal="center"/>
      <protection locked="0"/>
    </xf>
    <xf numFmtId="9" fontId="17" fillId="5" borderId="0" xfId="6" applyFont="1" applyFill="1" applyBorder="1" applyProtection="1">
      <protection locked="0"/>
    </xf>
    <xf numFmtId="9" fontId="2" fillId="0" borderId="0" xfId="6" applyFont="1" applyBorder="1" applyProtection="1">
      <protection locked="0"/>
    </xf>
    <xf numFmtId="9" fontId="2" fillId="5" borderId="0" xfId="6" applyFont="1" applyFill="1" applyBorder="1" applyProtection="1">
      <protection locked="0"/>
    </xf>
    <xf numFmtId="0" fontId="17" fillId="0" borderId="0" xfId="3" applyFont="1" applyAlignment="1" applyProtection="1">
      <alignment horizontal="center" vertical="center"/>
      <protection locked="0"/>
    </xf>
    <xf numFmtId="0" fontId="17" fillId="0" borderId="0" xfId="3" applyFont="1" applyAlignment="1" applyProtection="1">
      <alignment vertical="center"/>
      <protection locked="0"/>
    </xf>
    <xf numFmtId="0" fontId="2" fillId="0" borderId="0" xfId="3" applyFont="1" applyBorder="1" applyAlignment="1" applyProtection="1">
      <alignment horizontal="right"/>
      <protection locked="0"/>
    </xf>
    <xf numFmtId="3" fontId="2" fillId="0" borderId="0" xfId="3" applyNumberFormat="1" applyFont="1" applyBorder="1" applyProtection="1">
      <protection locked="0"/>
    </xf>
    <xf numFmtId="0" fontId="2" fillId="0" borderId="0" xfId="3" applyFont="1" applyAlignment="1" applyProtection="1">
      <alignment horizontal="right" vertical="center"/>
      <protection locked="0"/>
    </xf>
    <xf numFmtId="3" fontId="2" fillId="0" borderId="0" xfId="3" applyNumberFormat="1" applyFont="1" applyAlignment="1" applyProtection="1">
      <alignment vertical="center"/>
      <protection locked="0"/>
    </xf>
    <xf numFmtId="0" fontId="2" fillId="5" borderId="0" xfId="3" applyFont="1" applyFill="1" applyAlignment="1" applyProtection="1">
      <alignment vertical="center"/>
      <protection locked="0"/>
    </xf>
    <xf numFmtId="0" fontId="2" fillId="0" borderId="0" xfId="3" applyFont="1" applyAlignment="1" applyProtection="1">
      <alignment vertical="center"/>
      <protection locked="0"/>
    </xf>
    <xf numFmtId="9" fontId="2" fillId="0" borderId="20" xfId="6" applyFont="1" applyBorder="1" applyProtection="1">
      <protection locked="0"/>
    </xf>
    <xf numFmtId="0" fontId="2" fillId="0" borderId="0" xfId="3" applyFont="1" applyFill="1" applyAlignment="1" applyProtection="1">
      <alignment vertical="center"/>
      <protection locked="0"/>
    </xf>
    <xf numFmtId="9" fontId="17" fillId="0" borderId="0" xfId="6" applyFont="1" applyBorder="1" applyProtection="1">
      <protection locked="0"/>
    </xf>
    <xf numFmtId="0" fontId="17" fillId="0" borderId="0" xfId="3" applyFont="1" applyAlignment="1" applyProtection="1">
      <alignment horizontal="right" vertical="center"/>
      <protection locked="0"/>
    </xf>
    <xf numFmtId="0" fontId="17" fillId="0" borderId="20" xfId="3" applyFont="1" applyBorder="1" applyAlignment="1" applyProtection="1">
      <alignment horizontal="right" vertical="center"/>
      <protection locked="0"/>
    </xf>
    <xf numFmtId="165" fontId="2" fillId="0" borderId="0" xfId="6" applyNumberFormat="1" applyFont="1" applyAlignment="1" applyProtection="1">
      <alignment vertical="center"/>
      <protection locked="0"/>
    </xf>
    <xf numFmtId="0" fontId="17" fillId="0" borderId="3" xfId="3" applyFont="1" applyBorder="1" applyAlignment="1" applyProtection="1">
      <alignment horizontal="center" vertical="center"/>
      <protection locked="0"/>
    </xf>
    <xf numFmtId="0" fontId="17" fillId="0" borderId="0" xfId="3" applyFont="1" applyBorder="1" applyAlignment="1" applyProtection="1">
      <alignment horizontal="center" vertical="center"/>
      <protection locked="0"/>
    </xf>
    <xf numFmtId="0" fontId="2" fillId="0" borderId="0" xfId="3" applyFont="1" applyFill="1" applyProtection="1">
      <protection locked="0"/>
    </xf>
    <xf numFmtId="0" fontId="17" fillId="0" borderId="0" xfId="3" applyFont="1" applyFill="1" applyAlignment="1" applyProtection="1">
      <alignment vertical="center"/>
      <protection locked="0"/>
    </xf>
    <xf numFmtId="3" fontId="17" fillId="0" borderId="20" xfId="3" applyNumberFormat="1" applyFont="1" applyBorder="1" applyAlignment="1" applyProtection="1">
      <alignment vertical="center"/>
      <protection locked="0"/>
    </xf>
    <xf numFmtId="0" fontId="2" fillId="0" borderId="20" xfId="3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20" fillId="0" borderId="20" xfId="0" applyFont="1" applyBorder="1" applyAlignment="1" applyProtection="1">
      <alignment vertical="center"/>
      <protection locked="0"/>
    </xf>
    <xf numFmtId="0" fontId="3" fillId="5" borderId="0" xfId="0" applyFont="1" applyFill="1" applyAlignment="1" applyProtection="1">
      <alignment vertical="center"/>
      <protection locked="0"/>
    </xf>
    <xf numFmtId="0" fontId="21" fillId="0" borderId="0" xfId="3" applyFont="1" applyAlignment="1" applyProtection="1">
      <alignment vertical="center"/>
      <protection locked="0"/>
    </xf>
    <xf numFmtId="1" fontId="20" fillId="0" borderId="20" xfId="0" applyNumberFormat="1" applyFont="1" applyBorder="1" applyAlignment="1" applyProtection="1">
      <alignment vertical="center"/>
      <protection locked="0"/>
    </xf>
    <xf numFmtId="0" fontId="22" fillId="0" borderId="0" xfId="3" applyFont="1" applyAlignment="1" applyProtection="1">
      <alignment vertical="center"/>
      <protection locked="0"/>
    </xf>
    <xf numFmtId="9" fontId="22" fillId="0" borderId="0" xfId="6" applyFont="1" applyAlignment="1" applyProtection="1">
      <alignment vertical="center"/>
      <protection locked="0"/>
    </xf>
    <xf numFmtId="165" fontId="22" fillId="0" borderId="0" xfId="6" applyNumberFormat="1" applyFont="1" applyAlignment="1" applyProtection="1">
      <alignment vertical="center"/>
      <protection locked="0"/>
    </xf>
    <xf numFmtId="0" fontId="4" fillId="6" borderId="0" xfId="0" applyFont="1" applyFill="1" applyProtection="1">
      <protection locked="0"/>
    </xf>
    <xf numFmtId="9" fontId="17" fillId="0" borderId="29" xfId="6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66" xfId="0" applyFont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center" vertical="center"/>
    </xf>
    <xf numFmtId="3" fontId="4" fillId="2" borderId="11" xfId="0" applyNumberFormat="1" applyFont="1" applyFill="1" applyBorder="1" applyAlignment="1" applyProtection="1">
      <alignment horizontal="right" vertical="center"/>
      <protection locked="0"/>
    </xf>
    <xf numFmtId="0" fontId="3" fillId="2" borderId="15" xfId="0" applyFont="1" applyFill="1" applyBorder="1" applyAlignment="1" applyProtection="1">
      <alignment horizontal="left" vertical="center"/>
    </xf>
    <xf numFmtId="3" fontId="4" fillId="2" borderId="13" xfId="0" applyNumberFormat="1" applyFont="1" applyFill="1" applyBorder="1" applyAlignment="1" applyProtection="1">
      <alignment horizontal="right" vertical="center"/>
      <protection locked="0"/>
    </xf>
    <xf numFmtId="49" fontId="3" fillId="2" borderId="4" xfId="0" applyNumberFormat="1" applyFont="1" applyFill="1" applyBorder="1" applyAlignment="1" applyProtection="1">
      <alignment horizontal="left" vertical="center"/>
    </xf>
    <xf numFmtId="49" fontId="3" fillId="2" borderId="36" xfId="0" applyNumberFormat="1" applyFont="1" applyFill="1" applyBorder="1" applyAlignment="1" applyProtection="1">
      <alignment horizontal="left" vertical="center"/>
    </xf>
    <xf numFmtId="3" fontId="4" fillId="2" borderId="30" xfId="0" applyNumberFormat="1" applyFont="1" applyFill="1" applyBorder="1" applyAlignment="1" applyProtection="1">
      <alignment horizontal="right" vertical="center"/>
      <protection locked="0"/>
    </xf>
    <xf numFmtId="3" fontId="4" fillId="2" borderId="31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left" vertical="center" indent="3"/>
    </xf>
    <xf numFmtId="49" fontId="3" fillId="2" borderId="63" xfId="0" applyNumberFormat="1" applyFont="1" applyFill="1" applyBorder="1" applyAlignment="1" applyProtection="1">
      <alignment horizontal="left" vertical="center"/>
    </xf>
    <xf numFmtId="3" fontId="4" fillId="0" borderId="13" xfId="0" applyNumberFormat="1" applyFont="1" applyBorder="1" applyAlignment="1" applyProtection="1">
      <alignment horizontal="right" vertical="center"/>
      <protection locked="0"/>
    </xf>
    <xf numFmtId="3" fontId="4" fillId="0" borderId="31" xfId="0" applyNumberFormat="1" applyFont="1" applyBorder="1" applyAlignment="1" applyProtection="1">
      <alignment horizontal="right" vertical="center"/>
      <protection locked="0"/>
    </xf>
    <xf numFmtId="49" fontId="3" fillId="2" borderId="26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Border="1" applyAlignment="1" applyProtection="1">
      <alignment horizontal="left" vertical="center"/>
    </xf>
    <xf numFmtId="49" fontId="3" fillId="0" borderId="5" xfId="0" applyNumberFormat="1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 indent="2"/>
    </xf>
    <xf numFmtId="49" fontId="3" fillId="2" borderId="6" xfId="0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Border="1" applyAlignment="1" applyProtection="1">
      <alignment horizontal="left" vertical="center"/>
    </xf>
    <xf numFmtId="49" fontId="3" fillId="0" borderId="28" xfId="0" applyNumberFormat="1" applyFont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center"/>
    </xf>
    <xf numFmtId="0" fontId="17" fillId="0" borderId="3" xfId="3" applyFont="1" applyBorder="1" applyAlignment="1" applyProtection="1">
      <alignment vertical="center" wrapText="1"/>
      <protection locked="0"/>
    </xf>
    <xf numFmtId="0" fontId="17" fillId="0" borderId="0" xfId="3" applyFont="1" applyBorder="1" applyAlignment="1" applyProtection="1">
      <alignment vertical="center" wrapText="1"/>
      <protection locked="0"/>
    </xf>
    <xf numFmtId="0" fontId="17" fillId="0" borderId="20" xfId="3" applyFont="1" applyBorder="1" applyAlignment="1" applyProtection="1">
      <alignment vertical="center" wrapText="1"/>
      <protection locked="0"/>
    </xf>
    <xf numFmtId="0" fontId="1" fillId="0" borderId="0" xfId="3" applyFont="1" applyAlignment="1" applyProtection="1">
      <alignment horizontal="right"/>
      <protection locked="0"/>
    </xf>
    <xf numFmtId="3" fontId="1" fillId="0" borderId="0" xfId="3" applyNumberFormat="1" applyFont="1" applyProtection="1">
      <protection locked="0"/>
    </xf>
    <xf numFmtId="9" fontId="1" fillId="0" borderId="0" xfId="6" applyFont="1" applyBorder="1" applyProtection="1">
      <protection locked="0"/>
    </xf>
    <xf numFmtId="9" fontId="1" fillId="5" borderId="0" xfId="6" applyFont="1" applyFill="1" applyBorder="1" applyProtection="1">
      <protection locked="0"/>
    </xf>
    <xf numFmtId="0" fontId="1" fillId="0" borderId="0" xfId="3" applyFont="1" applyAlignment="1" applyProtection="1">
      <alignment horizontal="right" vertical="center"/>
      <protection locked="0"/>
    </xf>
    <xf numFmtId="3" fontId="1" fillId="0" borderId="0" xfId="3" applyNumberFormat="1" applyFont="1" applyAlignment="1" applyProtection="1">
      <alignment vertical="center"/>
      <protection locked="0"/>
    </xf>
    <xf numFmtId="0" fontId="1" fillId="0" borderId="0" xfId="3" applyFont="1" applyBorder="1" applyAlignment="1" applyProtection="1">
      <alignment horizontal="right" vertical="center"/>
      <protection locked="0"/>
    </xf>
    <xf numFmtId="3" fontId="1" fillId="0" borderId="0" xfId="3" applyNumberFormat="1" applyFont="1" applyBorder="1" applyAlignment="1" applyProtection="1">
      <alignment vertical="center"/>
      <protection locked="0"/>
    </xf>
    <xf numFmtId="0" fontId="1" fillId="0" borderId="0" xfId="3" applyFont="1" applyBorder="1" applyAlignment="1" applyProtection="1">
      <alignment horizontal="right"/>
      <protection locked="0"/>
    </xf>
    <xf numFmtId="3" fontId="1" fillId="0" borderId="0" xfId="3" applyNumberFormat="1" applyFont="1" applyBorder="1" applyProtection="1">
      <protection locked="0"/>
    </xf>
    <xf numFmtId="0" fontId="1" fillId="0" borderId="20" xfId="3" applyFont="1" applyBorder="1" applyAlignment="1" applyProtection="1">
      <alignment horizontal="right" vertical="center"/>
      <protection locked="0"/>
    </xf>
    <xf numFmtId="3" fontId="1" fillId="0" borderId="20" xfId="3" applyNumberFormat="1" applyFont="1" applyBorder="1" applyAlignment="1" applyProtection="1">
      <alignment vertical="center"/>
      <protection locked="0"/>
    </xf>
    <xf numFmtId="9" fontId="1" fillId="0" borderId="20" xfId="6" applyFont="1" applyBorder="1" applyProtection="1">
      <protection locked="0"/>
    </xf>
    <xf numFmtId="0" fontId="1" fillId="0" borderId="29" xfId="3" applyFont="1" applyBorder="1" applyAlignment="1" applyProtection="1">
      <alignment horizontal="right" vertical="center"/>
      <protection locked="0"/>
    </xf>
    <xf numFmtId="3" fontId="1" fillId="0" borderId="29" xfId="3" applyNumberFormat="1" applyFont="1" applyBorder="1" applyAlignment="1" applyProtection="1">
      <alignment vertical="center"/>
      <protection locked="0"/>
    </xf>
    <xf numFmtId="9" fontId="1" fillId="0" borderId="29" xfId="6" applyFont="1" applyBorder="1" applyProtection="1">
      <protection locked="0"/>
    </xf>
    <xf numFmtId="0" fontId="1" fillId="0" borderId="0" xfId="3" applyFont="1" applyAlignment="1" applyProtection="1">
      <alignment vertical="center"/>
      <protection locked="0"/>
    </xf>
    <xf numFmtId="9" fontId="1" fillId="0" borderId="0" xfId="6" applyFont="1" applyAlignment="1" applyProtection="1">
      <alignment vertical="center"/>
      <protection locked="0"/>
    </xf>
    <xf numFmtId="0" fontId="3" fillId="0" borderId="65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3" fontId="4" fillId="2" borderId="13" xfId="0" quotePrefix="1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protection locked="0"/>
    </xf>
    <xf numFmtId="0" fontId="4" fillId="0" borderId="60" xfId="0" applyFont="1" applyBorder="1" applyAlignment="1" applyProtection="1">
      <alignment vertical="center"/>
      <protection locked="0"/>
    </xf>
    <xf numFmtId="0" fontId="28" fillId="0" borderId="0" xfId="0" applyFont="1" applyFill="1" applyAlignment="1" applyProtection="1">
      <alignment horizontal="center"/>
    </xf>
    <xf numFmtId="0" fontId="29" fillId="0" borderId="0" xfId="0" applyFont="1" applyFill="1" applyBorder="1" applyProtection="1"/>
    <xf numFmtId="0" fontId="29" fillId="0" borderId="0" xfId="0" applyFont="1" applyFill="1" applyBorder="1" applyAlignment="1" applyProtection="1">
      <alignment horizontal="left"/>
    </xf>
    <xf numFmtId="0" fontId="29" fillId="0" borderId="0" xfId="0" applyFont="1" applyFill="1" applyProtection="1"/>
    <xf numFmtId="0" fontId="29" fillId="0" borderId="0" xfId="0" applyFont="1" applyFill="1" applyProtection="1">
      <protection locked="0"/>
    </xf>
    <xf numFmtId="0" fontId="17" fillId="0" borderId="39" xfId="0" applyFont="1" applyFill="1" applyBorder="1" applyAlignment="1" applyProtection="1">
      <alignment horizontal="center"/>
    </xf>
    <xf numFmtId="0" fontId="1" fillId="0" borderId="40" xfId="0" applyFont="1" applyFill="1" applyBorder="1" applyProtection="1"/>
    <xf numFmtId="0" fontId="17" fillId="0" borderId="67" xfId="0" applyFont="1" applyBorder="1" applyAlignment="1" applyProtection="1">
      <alignment horizontal="left" vertical="center"/>
    </xf>
    <xf numFmtId="0" fontId="17" fillId="0" borderId="73" xfId="0" applyFont="1" applyBorder="1" applyAlignment="1" applyProtection="1">
      <alignment horizontal="left" vertical="center"/>
    </xf>
    <xf numFmtId="49" fontId="17" fillId="0" borderId="7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Protection="1"/>
    <xf numFmtId="0" fontId="1" fillId="0" borderId="0" xfId="0" applyFont="1" applyFill="1" applyBorder="1" applyProtection="1"/>
    <xf numFmtId="0" fontId="1" fillId="0" borderId="0" xfId="0" applyFont="1" applyFill="1" applyProtection="1">
      <protection locked="0"/>
    </xf>
    <xf numFmtId="0" fontId="17" fillId="0" borderId="41" xfId="0" applyFont="1" applyFill="1" applyBorder="1" applyAlignment="1" applyProtection="1">
      <alignment horizontal="center"/>
    </xf>
    <xf numFmtId="0" fontId="17" fillId="0" borderId="17" xfId="0" applyFont="1" applyBorder="1" applyAlignment="1" applyProtection="1">
      <alignment vertical="center"/>
    </xf>
    <xf numFmtId="0" fontId="17" fillId="0" borderId="29" xfId="0" applyFont="1" applyBorder="1" applyAlignment="1" applyProtection="1">
      <alignment vertical="center"/>
    </xf>
    <xf numFmtId="0" fontId="17" fillId="0" borderId="29" xfId="0" applyFont="1" applyBorder="1" applyAlignment="1" applyProtection="1">
      <alignment vertical="center"/>
      <protection locked="0"/>
    </xf>
    <xf numFmtId="0" fontId="17" fillId="0" borderId="29" xfId="0" applyFont="1" applyFill="1" applyBorder="1" applyAlignment="1" applyProtection="1">
      <alignment vertical="center"/>
      <protection locked="0"/>
    </xf>
    <xf numFmtId="0" fontId="17" fillId="0" borderId="54" xfId="0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7" fillId="0" borderId="17" xfId="0" applyFont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/>
    <xf numFmtId="0" fontId="17" fillId="0" borderId="17" xfId="0" applyFont="1" applyFill="1" applyBorder="1" applyAlignment="1" applyProtection="1">
      <alignment vertical="center"/>
    </xf>
    <xf numFmtId="0" fontId="17" fillId="0" borderId="29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center"/>
    </xf>
    <xf numFmtId="0" fontId="17" fillId="0" borderId="0" xfId="0" applyFont="1" applyFill="1" applyAlignment="1" applyProtection="1">
      <alignment horizontal="right"/>
      <protection locked="0"/>
    </xf>
    <xf numFmtId="49" fontId="1" fillId="0" borderId="0" xfId="0" applyNumberFormat="1" applyFont="1" applyFill="1" applyProtection="1">
      <protection locked="0"/>
    </xf>
    <xf numFmtId="0" fontId="17" fillId="0" borderId="42" xfId="0" applyFont="1" applyFill="1" applyBorder="1" applyAlignment="1" applyProtection="1">
      <alignment horizontal="center"/>
    </xf>
    <xf numFmtId="0" fontId="33" fillId="0" borderId="20" xfId="0" applyFont="1" applyBorder="1" applyAlignment="1" applyProtection="1">
      <alignment horizontal="right" vertical="center"/>
      <protection locked="0"/>
    </xf>
    <xf numFmtId="0" fontId="31" fillId="0" borderId="20" xfId="0" applyFont="1" applyBorder="1" applyAlignment="1" applyProtection="1">
      <alignment horizontal="left" vertical="center"/>
      <protection locked="0"/>
    </xf>
    <xf numFmtId="0" fontId="17" fillId="0" borderId="54" xfId="0" applyFont="1" applyFill="1" applyBorder="1" applyProtection="1"/>
    <xf numFmtId="0" fontId="1" fillId="0" borderId="55" xfId="0" applyFont="1" applyFill="1" applyBorder="1" applyProtection="1"/>
    <xf numFmtId="0" fontId="30" fillId="0" borderId="56" xfId="0" applyFont="1" applyFill="1" applyBorder="1" applyAlignment="1" applyProtection="1">
      <alignment horizontal="center" vertical="center"/>
    </xf>
    <xf numFmtId="0" fontId="1" fillId="0" borderId="25" xfId="0" applyFont="1" applyFill="1" applyBorder="1" applyProtection="1"/>
    <xf numFmtId="0" fontId="30" fillId="0" borderId="0" xfId="0" applyFont="1" applyFill="1" applyBorder="1" applyAlignment="1" applyProtection="1">
      <alignment horizontal="center"/>
    </xf>
    <xf numFmtId="0" fontId="30" fillId="0" borderId="9" xfId="0" applyFont="1" applyFill="1" applyBorder="1" applyAlignment="1" applyProtection="1">
      <alignment horizontal="center"/>
    </xf>
    <xf numFmtId="0" fontId="30" fillId="0" borderId="58" xfId="0" applyFont="1" applyFill="1" applyBorder="1" applyAlignment="1" applyProtection="1">
      <alignment horizontal="center"/>
    </xf>
    <xf numFmtId="0" fontId="1" fillId="0" borderId="60" xfId="0" applyFont="1" applyFill="1" applyBorder="1" applyProtection="1">
      <protection locked="0"/>
    </xf>
    <xf numFmtId="0" fontId="1" fillId="0" borderId="61" xfId="0" applyFont="1" applyFill="1" applyBorder="1" applyProtection="1">
      <protection locked="0"/>
    </xf>
    <xf numFmtId="0" fontId="1" fillId="0" borderId="62" xfId="0" applyFont="1" applyFill="1" applyBorder="1" applyProtection="1">
      <protection locked="0"/>
    </xf>
    <xf numFmtId="0" fontId="1" fillId="0" borderId="4" xfId="0" applyFont="1" applyFill="1" applyBorder="1" applyProtection="1"/>
    <xf numFmtId="0" fontId="30" fillId="0" borderId="1" xfId="0" applyFont="1" applyFill="1" applyBorder="1" applyAlignment="1" applyProtection="1">
      <alignment horizontal="center" vertical="center"/>
    </xf>
    <xf numFmtId="0" fontId="17" fillId="0" borderId="23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49" fontId="17" fillId="0" borderId="26" xfId="0" applyNumberFormat="1" applyFont="1" applyFill="1" applyBorder="1" applyAlignment="1" applyProtection="1">
      <alignment vertical="center"/>
    </xf>
    <xf numFmtId="3" fontId="1" fillId="0" borderId="0" xfId="0" applyNumberFormat="1" applyFont="1" applyFill="1" applyBorder="1" applyProtection="1">
      <protection locked="0"/>
    </xf>
    <xf numFmtId="0" fontId="17" fillId="0" borderId="20" xfId="0" applyFont="1" applyFill="1" applyBorder="1" applyAlignment="1" applyProtection="1">
      <alignment horizontal="center" vertical="center"/>
    </xf>
    <xf numFmtId="0" fontId="1" fillId="0" borderId="4" xfId="4" applyFont="1" applyFill="1" applyBorder="1" applyAlignment="1" applyProtection="1">
      <alignment horizontal="center" vertical="center"/>
    </xf>
    <xf numFmtId="0" fontId="17" fillId="0" borderId="23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 vertical="center"/>
    </xf>
    <xf numFmtId="49" fontId="17" fillId="0" borderId="4" xfId="0" applyNumberFormat="1" applyFont="1" applyFill="1" applyBorder="1" applyAlignment="1" applyProtection="1">
      <alignment vertical="center"/>
    </xf>
    <xf numFmtId="0" fontId="17" fillId="0" borderId="22" xfId="0" applyFont="1" applyFill="1" applyBorder="1" applyAlignment="1" applyProtection="1">
      <alignment horizontal="right" vertical="center"/>
    </xf>
    <xf numFmtId="0" fontId="17" fillId="0" borderId="34" xfId="0" applyFont="1" applyFill="1" applyBorder="1" applyAlignment="1" applyProtection="1">
      <alignment horizontal="right" vertical="center"/>
    </xf>
    <xf numFmtId="0" fontId="17" fillId="0" borderId="11" xfId="0" applyFont="1" applyFill="1" applyBorder="1" applyAlignment="1" applyProtection="1">
      <alignment horizontal="center" vertical="center" wrapText="1"/>
    </xf>
    <xf numFmtId="0" fontId="17" fillId="0" borderId="11" xfId="0" applyFont="1" applyFill="1" applyBorder="1" applyAlignment="1" applyProtection="1">
      <alignment horizontal="center" vertical="center"/>
    </xf>
    <xf numFmtId="166" fontId="17" fillId="0" borderId="45" xfId="7" applyNumberFormat="1" applyFont="1" applyFill="1" applyBorder="1" applyAlignment="1" applyProtection="1">
      <alignment horizontal="right" vertical="center"/>
      <protection locked="0"/>
    </xf>
    <xf numFmtId="166" fontId="17" fillId="0" borderId="46" xfId="7" applyNumberFormat="1" applyFont="1" applyFill="1" applyBorder="1" applyAlignment="1" applyProtection="1">
      <alignment horizontal="right" vertical="center"/>
      <protection locked="0"/>
    </xf>
    <xf numFmtId="0" fontId="17" fillId="0" borderId="5" xfId="4" applyFont="1" applyFill="1" applyBorder="1" applyAlignment="1" applyProtection="1">
      <alignment horizontal="center" vertical="center"/>
    </xf>
    <xf numFmtId="0" fontId="30" fillId="0" borderId="18" xfId="0" applyFont="1" applyFill="1" applyBorder="1" applyAlignment="1" applyProtection="1">
      <alignment horizontal="center" vertical="center"/>
    </xf>
    <xf numFmtId="0" fontId="1" fillId="0" borderId="37" xfId="0" applyFont="1" applyFill="1" applyBorder="1" applyAlignment="1" applyProtection="1">
      <alignment horizontal="center" vertical="center"/>
    </xf>
    <xf numFmtId="0" fontId="17" fillId="0" borderId="15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16" xfId="0" applyFont="1" applyFill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center" vertical="center"/>
    </xf>
    <xf numFmtId="49" fontId="17" fillId="0" borderId="5" xfId="0" applyNumberFormat="1" applyFont="1" applyFill="1" applyBorder="1" applyAlignment="1" applyProtection="1">
      <alignment vertical="center"/>
    </xf>
    <xf numFmtId="3" fontId="1" fillId="0" borderId="37" xfId="0" applyNumberFormat="1" applyFont="1" applyFill="1" applyBorder="1" applyProtection="1">
      <protection locked="0"/>
    </xf>
    <xf numFmtId="0" fontId="1" fillId="0" borderId="13" xfId="0" applyFont="1" applyFill="1" applyBorder="1" applyProtection="1">
      <protection locked="0"/>
    </xf>
    <xf numFmtId="0" fontId="1" fillId="0" borderId="31" xfId="0" applyFont="1" applyFill="1" applyBorder="1" applyProtection="1">
      <protection locked="0"/>
    </xf>
    <xf numFmtId="49" fontId="17" fillId="2" borderId="43" xfId="0" applyNumberFormat="1" applyFont="1" applyFill="1" applyBorder="1" applyAlignment="1" applyProtection="1">
      <alignment horizontal="left" vertical="center"/>
    </xf>
    <xf numFmtId="0" fontId="17" fillId="2" borderId="2" xfId="0" applyFont="1" applyFill="1" applyBorder="1" applyAlignment="1" applyProtection="1">
      <alignment horizontal="left" vertical="center"/>
    </xf>
    <xf numFmtId="166" fontId="1" fillId="2" borderId="15" xfId="7" applyNumberFormat="1" applyFont="1" applyFill="1" applyBorder="1" applyAlignment="1" applyProtection="1">
      <alignment horizontal="left" vertical="center"/>
    </xf>
    <xf numFmtId="167" fontId="1" fillId="2" borderId="2" xfId="7" applyNumberFormat="1" applyFont="1" applyFill="1" applyBorder="1" applyAlignment="1" applyProtection="1">
      <alignment horizontal="right" vertical="center"/>
      <protection locked="0"/>
    </xf>
    <xf numFmtId="166" fontId="1" fillId="2" borderId="2" xfId="7" applyNumberFormat="1" applyFont="1" applyFill="1" applyBorder="1" applyAlignment="1" applyProtection="1">
      <alignment horizontal="right" vertical="center"/>
      <protection locked="0"/>
    </xf>
    <xf numFmtId="166" fontId="1" fillId="2" borderId="45" xfId="7" applyNumberFormat="1" applyFont="1" applyFill="1" applyBorder="1" applyAlignment="1" applyProtection="1">
      <alignment horizontal="right" vertical="center"/>
      <protection locked="0"/>
    </xf>
    <xf numFmtId="167" fontId="1" fillId="2" borderId="2" xfId="7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2" borderId="4" xfId="0" applyFont="1" applyFill="1" applyBorder="1" applyAlignment="1" applyProtection="1">
      <alignment horizontal="left" vertical="center"/>
    </xf>
    <xf numFmtId="0" fontId="1" fillId="2" borderId="15" xfId="0" applyFont="1" applyFill="1" applyBorder="1" applyAlignment="1" applyProtection="1">
      <alignment horizontal="center" vertical="center"/>
    </xf>
    <xf numFmtId="3" fontId="17" fillId="2" borderId="11" xfId="0" applyNumberFormat="1" applyFont="1" applyFill="1" applyBorder="1" applyAlignment="1" applyProtection="1">
      <alignment vertical="center"/>
    </xf>
    <xf numFmtId="0" fontId="17" fillId="2" borderId="11" xfId="0" applyFont="1" applyFill="1" applyBorder="1" applyAlignment="1" applyProtection="1">
      <alignment vertical="center"/>
    </xf>
    <xf numFmtId="0" fontId="17" fillId="2" borderId="12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49" fontId="17" fillId="2" borderId="6" xfId="0" applyNumberFormat="1" applyFont="1" applyFill="1" applyBorder="1" applyAlignment="1" applyProtection="1">
      <alignment vertical="center"/>
    </xf>
    <xf numFmtId="3" fontId="17" fillId="2" borderId="13" xfId="0" applyNumberFormat="1" applyFont="1" applyFill="1" applyBorder="1" applyAlignment="1" applyProtection="1">
      <alignment horizontal="right" vertical="center" wrapText="1"/>
      <protection locked="0"/>
    </xf>
    <xf numFmtId="3" fontId="17" fillId="2" borderId="3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Fill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49" fontId="17" fillId="0" borderId="43" xfId="0" applyNumberFormat="1" applyFont="1" applyFill="1" applyBorder="1" applyAlignment="1" applyProtection="1">
      <alignment horizontal="left" vertical="center"/>
    </xf>
    <xf numFmtId="0" fontId="17" fillId="0" borderId="15" xfId="0" applyFont="1" applyBorder="1" applyAlignment="1" applyProtection="1">
      <alignment horizontal="left" vertical="center" indent="1"/>
    </xf>
    <xf numFmtId="166" fontId="1" fillId="0" borderId="11" xfId="7" applyNumberFormat="1" applyFont="1" applyFill="1" applyBorder="1" applyAlignment="1" applyProtection="1">
      <alignment horizontal="left" vertical="center"/>
    </xf>
    <xf numFmtId="167" fontId="1" fillId="0" borderId="35" xfId="7" applyNumberFormat="1" applyFont="1" applyFill="1" applyBorder="1" applyAlignment="1" applyProtection="1">
      <alignment horizontal="right" vertical="center"/>
      <protection locked="0"/>
    </xf>
    <xf numFmtId="166" fontId="1" fillId="0" borderId="35" xfId="7" applyNumberFormat="1" applyFont="1" applyFill="1" applyBorder="1" applyAlignment="1" applyProtection="1">
      <alignment horizontal="right" vertical="center"/>
      <protection locked="0"/>
    </xf>
    <xf numFmtId="166" fontId="1" fillId="0" borderId="11" xfId="7" applyNumberFormat="1" applyFont="1" applyFill="1" applyBorder="1" applyAlignment="1" applyProtection="1">
      <alignment horizontal="right" vertical="center"/>
      <protection locked="0"/>
    </xf>
    <xf numFmtId="167" fontId="1" fillId="0" borderId="11" xfId="7" applyNumberFormat="1" applyFont="1" applyFill="1" applyBorder="1" applyAlignment="1" applyProtection="1">
      <alignment horizontal="right" vertical="center"/>
      <protection locked="0"/>
    </xf>
    <xf numFmtId="166" fontId="1" fillId="0" borderId="46" xfId="7" applyNumberFormat="1" applyFont="1" applyFill="1" applyBorder="1" applyAlignment="1" applyProtection="1">
      <alignment horizontal="right" vertical="center"/>
      <protection locked="0"/>
    </xf>
    <xf numFmtId="167" fontId="1" fillId="0" borderId="11" xfId="7" applyNumberFormat="1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left" vertical="center" indent="1"/>
    </xf>
    <xf numFmtId="0" fontId="1" fillId="0" borderId="11" xfId="0" applyFont="1" applyFill="1" applyBorder="1" applyAlignment="1" applyProtection="1">
      <alignment horizontal="center" vertical="center"/>
    </xf>
    <xf numFmtId="3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49" fontId="17" fillId="0" borderId="6" xfId="0" applyNumberFormat="1" applyFont="1" applyFill="1" applyBorder="1" applyAlignment="1" applyProtection="1">
      <alignment vertical="center"/>
    </xf>
    <xf numFmtId="3" fontId="17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2" xfId="0" applyFont="1" applyFill="1" applyBorder="1" applyAlignment="1" applyProtection="1">
      <alignment horizontal="left" vertical="center" indent="2"/>
    </xf>
    <xf numFmtId="166" fontId="1" fillId="0" borderId="15" xfId="7" applyNumberFormat="1" applyFont="1" applyFill="1" applyBorder="1" applyAlignment="1" applyProtection="1">
      <alignment horizontal="left" vertical="center"/>
    </xf>
    <xf numFmtId="167" fontId="1" fillId="0" borderId="17" xfId="7" applyNumberFormat="1" applyFont="1" applyFill="1" applyBorder="1" applyAlignment="1" applyProtection="1">
      <alignment horizontal="right" vertical="center"/>
      <protection locked="0"/>
    </xf>
    <xf numFmtId="166" fontId="1" fillId="0" borderId="45" xfId="7" applyNumberFormat="1" applyFont="1" applyFill="1" applyBorder="1" applyAlignment="1" applyProtection="1">
      <alignment horizontal="right" vertical="center"/>
      <protection locked="0"/>
    </xf>
    <xf numFmtId="167" fontId="1" fillId="0" borderId="15" xfId="7" applyNumberFormat="1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vertical="center"/>
    </xf>
    <xf numFmtId="49" fontId="17" fillId="0" borderId="41" xfId="0" applyNumberFormat="1" applyFont="1" applyFill="1" applyBorder="1" applyAlignment="1" applyProtection="1">
      <alignment horizontal="left" vertical="center"/>
    </xf>
    <xf numFmtId="166" fontId="1" fillId="0" borderId="35" xfId="7" applyNumberFormat="1" applyFont="1" applyFill="1" applyBorder="1" applyAlignment="1" applyProtection="1">
      <alignment horizontal="left" vertical="center"/>
    </xf>
    <xf numFmtId="49" fontId="17" fillId="0" borderId="44" xfId="0" applyNumberFormat="1" applyFont="1" applyFill="1" applyBorder="1" applyAlignment="1" applyProtection="1">
      <alignment horizontal="left" vertical="center"/>
    </xf>
    <xf numFmtId="0" fontId="17" fillId="0" borderId="13" xfId="0" applyFont="1" applyFill="1" applyBorder="1" applyAlignment="1" applyProtection="1">
      <alignment vertical="center"/>
    </xf>
    <xf numFmtId="166" fontId="1" fillId="0" borderId="37" xfId="7" applyNumberFormat="1" applyFont="1" applyFill="1" applyBorder="1" applyAlignment="1" applyProtection="1">
      <alignment horizontal="right" vertical="center"/>
      <protection locked="0"/>
    </xf>
    <xf numFmtId="166" fontId="1" fillId="0" borderId="13" xfId="7" applyNumberFormat="1" applyFont="1" applyFill="1" applyBorder="1" applyAlignment="1" applyProtection="1">
      <alignment horizontal="right" vertical="center"/>
      <protection locked="0"/>
    </xf>
    <xf numFmtId="167" fontId="1" fillId="0" borderId="13" xfId="7" applyNumberFormat="1" applyFont="1" applyFill="1" applyBorder="1" applyAlignment="1" applyProtection="1">
      <alignment horizontal="right" vertical="center"/>
      <protection locked="0"/>
    </xf>
    <xf numFmtId="167" fontId="1" fillId="0" borderId="13" xfId="7" applyNumberFormat="1" applyFont="1" applyFill="1" applyBorder="1" applyAlignment="1" applyProtection="1">
      <alignment horizontal="center" vertical="center"/>
    </xf>
    <xf numFmtId="166" fontId="1" fillId="0" borderId="47" xfId="7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 applyProtection="1">
      <alignment horizontal="center" vertical="center"/>
    </xf>
    <xf numFmtId="166" fontId="1" fillId="0" borderId="2" xfId="7" applyNumberFormat="1" applyFont="1" applyFill="1" applyBorder="1" applyAlignment="1" applyProtection="1">
      <alignment horizontal="left" vertical="center"/>
    </xf>
    <xf numFmtId="167" fontId="1" fillId="0" borderId="23" xfId="7" applyNumberFormat="1" applyFont="1" applyFill="1" applyBorder="1" applyAlignment="1" applyProtection="1">
      <alignment horizontal="right" vertical="center"/>
      <protection locked="0"/>
    </xf>
    <xf numFmtId="166" fontId="1" fillId="0" borderId="23" xfId="7" applyNumberFormat="1" applyFont="1" applyFill="1" applyBorder="1" applyAlignment="1" applyProtection="1">
      <alignment horizontal="right" vertical="center"/>
      <protection locked="0"/>
    </xf>
    <xf numFmtId="166" fontId="1" fillId="0" borderId="2" xfId="7" applyNumberFormat="1" applyFont="1" applyFill="1" applyBorder="1" applyAlignment="1" applyProtection="1">
      <alignment horizontal="right" vertical="center"/>
      <protection locked="0"/>
    </xf>
    <xf numFmtId="167" fontId="1" fillId="0" borderId="2" xfId="7" applyNumberFormat="1" applyFont="1" applyFill="1" applyBorder="1" applyAlignment="1" applyProtection="1">
      <alignment horizontal="right" vertical="center"/>
      <protection locked="0"/>
    </xf>
    <xf numFmtId="167" fontId="1" fillId="0" borderId="2" xfId="7" applyNumberFormat="1" applyFont="1" applyFill="1" applyBorder="1" applyAlignment="1" applyProtection="1">
      <alignment horizontal="center" vertical="center"/>
    </xf>
    <xf numFmtId="3" fontId="17" fillId="0" borderId="13" xfId="0" applyNumberFormat="1" applyFont="1" applyFill="1" applyBorder="1" applyAlignment="1" applyProtection="1">
      <alignment vertical="center"/>
    </xf>
    <xf numFmtId="0" fontId="17" fillId="0" borderId="38" xfId="0" applyFont="1" applyFill="1" applyBorder="1" applyAlignment="1" applyProtection="1">
      <alignment vertical="center"/>
    </xf>
    <xf numFmtId="0" fontId="17" fillId="0" borderId="13" xfId="0" applyFont="1" applyFill="1" applyBorder="1" applyAlignment="1" applyProtection="1">
      <alignment horizontal="left" vertical="center" indent="3"/>
    </xf>
    <xf numFmtId="0" fontId="17" fillId="0" borderId="2" xfId="0" applyFont="1" applyFill="1" applyBorder="1" applyAlignment="1" applyProtection="1">
      <alignment horizontal="left" vertical="center" indent="3"/>
    </xf>
    <xf numFmtId="0" fontId="1" fillId="0" borderId="13" xfId="0" applyFont="1" applyFill="1" applyBorder="1" applyAlignment="1" applyProtection="1">
      <alignment vertical="center"/>
    </xf>
    <xf numFmtId="0" fontId="1" fillId="0" borderId="38" xfId="0" applyFont="1" applyFill="1" applyBorder="1" applyAlignment="1" applyProtection="1">
      <alignment vertical="center"/>
    </xf>
    <xf numFmtId="49" fontId="17" fillId="0" borderId="24" xfId="0" applyNumberFormat="1" applyFont="1" applyFill="1" applyBorder="1" applyAlignment="1" applyProtection="1">
      <alignment vertical="center"/>
    </xf>
    <xf numFmtId="49" fontId="17" fillId="2" borderId="48" xfId="0" applyNumberFormat="1" applyFont="1" applyFill="1" applyBorder="1" applyAlignment="1" applyProtection="1">
      <alignment horizontal="left" vertical="center"/>
    </xf>
    <xf numFmtId="0" fontId="17" fillId="2" borderId="11" xfId="0" applyFont="1" applyFill="1" applyBorder="1" applyAlignment="1" applyProtection="1">
      <alignment horizontal="left" vertical="center"/>
    </xf>
    <xf numFmtId="166" fontId="1" fillId="2" borderId="11" xfId="7" applyNumberFormat="1" applyFont="1" applyFill="1" applyBorder="1" applyAlignment="1" applyProtection="1">
      <alignment horizontal="left" vertical="center"/>
    </xf>
    <xf numFmtId="167" fontId="1" fillId="2" borderId="17" xfId="7" applyNumberFormat="1" applyFont="1" applyFill="1" applyBorder="1" applyAlignment="1" applyProtection="1">
      <alignment horizontal="right" vertical="center"/>
      <protection locked="0"/>
    </xf>
    <xf numFmtId="166" fontId="1" fillId="2" borderId="11" xfId="7" applyNumberFormat="1" applyFont="1" applyFill="1" applyBorder="1" applyAlignment="1" applyProtection="1">
      <alignment horizontal="right" vertical="center"/>
      <protection locked="0"/>
    </xf>
    <xf numFmtId="167" fontId="1" fillId="2" borderId="11" xfId="7" applyNumberFormat="1" applyFont="1" applyFill="1" applyBorder="1" applyAlignment="1" applyProtection="1">
      <alignment horizontal="right" vertical="center"/>
      <protection locked="0"/>
    </xf>
    <xf numFmtId="167" fontId="1" fillId="2" borderId="11" xfId="7" applyNumberFormat="1" applyFont="1" applyFill="1" applyBorder="1" applyAlignment="1" applyProtection="1">
      <alignment horizontal="center" vertical="center"/>
    </xf>
    <xf numFmtId="0" fontId="17" fillId="2" borderId="36" xfId="0" applyFont="1" applyFill="1" applyBorder="1" applyAlignment="1" applyProtection="1">
      <alignment horizontal="left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49" fontId="17" fillId="2" borderId="63" xfId="0" applyNumberFormat="1" applyFont="1" applyFill="1" applyBorder="1" applyAlignment="1" applyProtection="1">
      <alignment vertical="center"/>
    </xf>
    <xf numFmtId="3" fontId="17" fillId="2" borderId="11" xfId="0" applyNumberFormat="1" applyFont="1" applyFill="1" applyBorder="1" applyAlignment="1" applyProtection="1">
      <alignment horizontal="right" vertical="center" wrapText="1"/>
      <protection locked="0"/>
    </xf>
    <xf numFmtId="3" fontId="17" fillId="2" borderId="30" xfId="0" applyNumberFormat="1" applyFont="1" applyFill="1" applyBorder="1" applyAlignment="1" applyProtection="1">
      <alignment horizontal="right" vertical="center" wrapText="1"/>
      <protection locked="0"/>
    </xf>
    <xf numFmtId="167" fontId="1" fillId="2" borderId="15" xfId="7" applyNumberFormat="1" applyFont="1" applyFill="1" applyBorder="1" applyAlignment="1" applyProtection="1">
      <alignment horizontal="center" vertical="center"/>
    </xf>
    <xf numFmtId="0" fontId="17" fillId="2" borderId="26" xfId="0" applyFont="1" applyFill="1" applyBorder="1" applyAlignment="1" applyProtection="1">
      <alignment horizontal="left" vertical="center"/>
    </xf>
    <xf numFmtId="0" fontId="17" fillId="2" borderId="15" xfId="0" applyFont="1" applyFill="1" applyBorder="1" applyAlignment="1" applyProtection="1">
      <alignment horizontal="left" vertical="center"/>
    </xf>
    <xf numFmtId="3" fontId="17" fillId="2" borderId="13" xfId="0" applyNumberFormat="1" applyFont="1" applyFill="1" applyBorder="1" applyAlignment="1" applyProtection="1">
      <alignment vertical="center"/>
    </xf>
    <xf numFmtId="0" fontId="17" fillId="2" borderId="13" xfId="0" applyFont="1" applyFill="1" applyBorder="1" applyAlignment="1" applyProtection="1">
      <alignment vertical="center"/>
    </xf>
    <xf numFmtId="0" fontId="17" fillId="2" borderId="38" xfId="0" applyFont="1" applyFill="1" applyBorder="1" applyAlignment="1" applyProtection="1">
      <alignment vertical="center"/>
    </xf>
    <xf numFmtId="49" fontId="17" fillId="2" borderId="26" xfId="0" applyNumberFormat="1" applyFont="1" applyFill="1" applyBorder="1" applyAlignment="1" applyProtection="1">
      <alignment vertical="center"/>
    </xf>
    <xf numFmtId="0" fontId="17" fillId="2" borderId="2" xfId="0" applyNumberFormat="1" applyFont="1" applyFill="1" applyBorder="1" applyAlignment="1" applyProtection="1">
      <alignment horizontal="left" vertical="center"/>
    </xf>
    <xf numFmtId="3" fontId="17" fillId="2" borderId="2" xfId="0" applyNumberFormat="1" applyFont="1" applyFill="1" applyBorder="1" applyAlignment="1" applyProtection="1">
      <alignment vertical="center"/>
    </xf>
    <xf numFmtId="0" fontId="17" fillId="2" borderId="2" xfId="0" applyFont="1" applyFill="1" applyBorder="1" applyAlignment="1" applyProtection="1">
      <alignment vertical="center"/>
    </xf>
    <xf numFmtId="0" fontId="17" fillId="2" borderId="21" xfId="0" applyFont="1" applyFill="1" applyBorder="1" applyAlignment="1" applyProtection="1">
      <alignment vertical="center"/>
    </xf>
    <xf numFmtId="0" fontId="17" fillId="0" borderId="2" xfId="0" applyFont="1" applyFill="1" applyBorder="1" applyAlignment="1" applyProtection="1">
      <alignment horizontal="left" vertical="center" indent="1"/>
    </xf>
    <xf numFmtId="0" fontId="17" fillId="0" borderId="5" xfId="0" applyFont="1" applyFill="1" applyBorder="1" applyAlignment="1" applyProtection="1">
      <alignment horizontal="left" vertical="center"/>
    </xf>
    <xf numFmtId="3" fontId="17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2" xfId="0" applyFont="1" applyFill="1" applyBorder="1" applyAlignment="1" applyProtection="1">
      <alignment horizontal="left" vertical="center"/>
    </xf>
    <xf numFmtId="0" fontId="17" fillId="0" borderId="6" xfId="0" applyFont="1" applyFill="1" applyBorder="1" applyAlignment="1" applyProtection="1">
      <alignment horizontal="left" vertical="center"/>
    </xf>
    <xf numFmtId="0" fontId="17" fillId="0" borderId="2" xfId="0" applyNumberFormat="1" applyFont="1" applyFill="1" applyBorder="1" applyAlignment="1" applyProtection="1">
      <alignment horizontal="left" vertical="center"/>
    </xf>
    <xf numFmtId="49" fontId="17" fillId="2" borderId="74" xfId="0" applyNumberFormat="1" applyFont="1" applyFill="1" applyBorder="1" applyAlignment="1" applyProtection="1">
      <alignment horizontal="left" vertical="center"/>
    </xf>
    <xf numFmtId="0" fontId="17" fillId="2" borderId="27" xfId="0" applyFont="1" applyFill="1" applyBorder="1" applyAlignment="1" applyProtection="1">
      <alignment horizontal="left" vertical="center"/>
    </xf>
    <xf numFmtId="0" fontId="17" fillId="0" borderId="27" xfId="0" applyFont="1" applyFill="1" applyBorder="1" applyAlignment="1" applyProtection="1">
      <alignment horizontal="left" vertical="center"/>
    </xf>
    <xf numFmtId="0" fontId="17" fillId="0" borderId="15" xfId="0" applyFont="1" applyFill="1" applyBorder="1" applyAlignment="1" applyProtection="1">
      <alignment horizontal="left" vertical="center"/>
    </xf>
    <xf numFmtId="3" fontId="17" fillId="0" borderId="2" xfId="0" applyNumberFormat="1" applyFont="1" applyFill="1" applyBorder="1" applyAlignment="1" applyProtection="1">
      <alignment vertical="center"/>
    </xf>
    <xf numFmtId="0" fontId="17" fillId="0" borderId="21" xfId="0" applyFont="1" applyFill="1" applyBorder="1" applyAlignment="1" applyProtection="1">
      <alignment vertical="center"/>
    </xf>
    <xf numFmtId="49" fontId="17" fillId="2" borderId="49" xfId="0" applyNumberFormat="1" applyFont="1" applyFill="1" applyBorder="1" applyAlignment="1" applyProtection="1">
      <alignment horizontal="left" vertical="center"/>
    </xf>
    <xf numFmtId="0" fontId="17" fillId="0" borderId="13" xfId="0" applyFont="1" applyFill="1" applyBorder="1" applyAlignment="1" applyProtection="1">
      <alignment horizontal="left" vertical="center" indent="2"/>
    </xf>
    <xf numFmtId="0" fontId="1" fillId="0" borderId="31" xfId="0" applyFont="1" applyFill="1" applyBorder="1" applyAlignment="1" applyProtection="1">
      <alignment vertical="center"/>
    </xf>
    <xf numFmtId="167" fontId="1" fillId="0" borderId="18" xfId="7" applyNumberFormat="1" applyFont="1" applyFill="1" applyBorder="1" applyAlignment="1" applyProtection="1">
      <alignment horizontal="right" vertical="center"/>
      <protection locked="0"/>
    </xf>
    <xf numFmtId="49" fontId="17" fillId="2" borderId="11" xfId="0" applyNumberFormat="1" applyFont="1" applyFill="1" applyBorder="1" applyAlignment="1" applyProtection="1">
      <alignment horizontal="left" vertical="center"/>
    </xf>
    <xf numFmtId="167" fontId="1" fillId="2" borderId="18" xfId="7" applyNumberFormat="1" applyFont="1" applyFill="1" applyBorder="1" applyAlignment="1" applyProtection="1">
      <alignment horizontal="right" vertical="center"/>
      <protection locked="0"/>
    </xf>
    <xf numFmtId="166" fontId="1" fillId="2" borderId="13" xfId="7" applyNumberFormat="1" applyFont="1" applyFill="1" applyBorder="1" applyAlignment="1" applyProtection="1">
      <alignment horizontal="right" vertical="center"/>
      <protection locked="0"/>
    </xf>
    <xf numFmtId="167" fontId="1" fillId="2" borderId="13" xfId="7" applyNumberFormat="1" applyFont="1" applyFill="1" applyBorder="1" applyAlignment="1" applyProtection="1">
      <alignment horizontal="right" vertical="center"/>
      <protection locked="0"/>
    </xf>
    <xf numFmtId="166" fontId="1" fillId="2" borderId="46" xfId="7" applyNumberFormat="1" applyFont="1" applyFill="1" applyBorder="1" applyAlignment="1" applyProtection="1">
      <alignment horizontal="right" vertical="center"/>
      <protection locked="0"/>
    </xf>
    <xf numFmtId="167" fontId="1" fillId="2" borderId="13" xfId="7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7" fillId="0" borderId="2" xfId="0" quotePrefix="1" applyFont="1" applyFill="1" applyBorder="1" applyAlignment="1" applyProtection="1">
      <alignment horizontal="left" vertical="center" indent="1"/>
    </xf>
    <xf numFmtId="0" fontId="17" fillId="0" borderId="13" xfId="0" quotePrefix="1" applyFont="1" applyBorder="1" applyAlignment="1" applyProtection="1">
      <alignment horizontal="left" vertical="center" indent="2"/>
    </xf>
    <xf numFmtId="0" fontId="17" fillId="0" borderId="2" xfId="0" applyFont="1" applyBorder="1" applyAlignment="1" applyProtection="1">
      <alignment horizontal="left" vertical="center" indent="2"/>
    </xf>
    <xf numFmtId="3" fontId="17" fillId="0" borderId="13" xfId="0" applyNumberFormat="1" applyFont="1" applyBorder="1" applyAlignment="1" applyProtection="1">
      <alignment vertical="center"/>
    </xf>
    <xf numFmtId="3" fontId="17" fillId="0" borderId="38" xfId="0" applyNumberFormat="1" applyFont="1" applyBorder="1" applyAlignment="1" applyProtection="1">
      <alignment vertical="center"/>
    </xf>
    <xf numFmtId="3" fontId="17" fillId="0" borderId="0" xfId="0" applyNumberFormat="1" applyFont="1" applyFill="1" applyBorder="1" applyAlignment="1" applyProtection="1">
      <alignment vertical="center"/>
    </xf>
    <xf numFmtId="0" fontId="1" fillId="0" borderId="13" xfId="0" applyFont="1" applyFill="1" applyBorder="1" applyAlignment="1" applyProtection="1">
      <alignment horizontal="center" vertical="center"/>
    </xf>
    <xf numFmtId="3" fontId="17" fillId="0" borderId="2" xfId="0" applyNumberFormat="1" applyFont="1" applyFill="1" applyBorder="1" applyAlignment="1" applyProtection="1">
      <alignment horizontal="right" vertical="center" wrapText="1"/>
      <protection locked="0"/>
    </xf>
    <xf numFmtId="49" fontId="17" fillId="2" borderId="41" xfId="0" applyNumberFormat="1" applyFont="1" applyFill="1" applyBorder="1" applyAlignment="1" applyProtection="1">
      <alignment horizontal="left" vertical="center"/>
    </xf>
    <xf numFmtId="166" fontId="1" fillId="2" borderId="13" xfId="7" applyNumberFormat="1" applyFont="1" applyFill="1" applyBorder="1" applyAlignment="1" applyProtection="1">
      <alignment horizontal="left" vertical="center"/>
      <protection locked="0"/>
    </xf>
    <xf numFmtId="0" fontId="17" fillId="2" borderId="6" xfId="0" applyFont="1" applyFill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horizontal="center" vertical="center"/>
    </xf>
    <xf numFmtId="3" fontId="17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1" xfId="0" applyFont="1" applyBorder="1" applyAlignment="1" applyProtection="1">
      <alignment horizontal="left" vertical="center" indent="1"/>
    </xf>
    <xf numFmtId="167" fontId="1" fillId="0" borderId="35" xfId="7" applyNumberFormat="1" applyFont="1" applyFill="1" applyBorder="1" applyAlignment="1" applyProtection="1">
      <alignment horizontal="center" vertical="center"/>
    </xf>
    <xf numFmtId="0" fontId="1" fillId="0" borderId="35" xfId="0" applyFont="1" applyFill="1" applyBorder="1" applyAlignment="1" applyProtection="1">
      <alignment horizontal="center" vertical="center"/>
    </xf>
    <xf numFmtId="166" fontId="1" fillId="0" borderId="37" xfId="7" applyNumberFormat="1" applyFont="1" applyFill="1" applyBorder="1" applyAlignment="1" applyProtection="1">
      <alignment horizontal="left" vertical="center"/>
    </xf>
    <xf numFmtId="167" fontId="1" fillId="0" borderId="37" xfId="7" applyNumberFormat="1" applyFont="1" applyFill="1" applyBorder="1" applyAlignment="1" applyProtection="1">
      <alignment horizontal="center" vertical="center"/>
    </xf>
    <xf numFmtId="49" fontId="17" fillId="0" borderId="42" xfId="0" applyNumberFormat="1" applyFont="1" applyFill="1" applyBorder="1" applyAlignment="1" applyProtection="1">
      <alignment horizontal="left" vertical="center"/>
    </xf>
    <xf numFmtId="0" fontId="17" fillId="0" borderId="13" xfId="0" applyFont="1" applyFill="1" applyBorder="1" applyAlignment="1" applyProtection="1">
      <alignment horizontal="left" vertical="center" indent="1"/>
    </xf>
    <xf numFmtId="166" fontId="1" fillId="0" borderId="13" xfId="7" applyNumberFormat="1" applyFont="1" applyFill="1" applyBorder="1" applyAlignment="1" applyProtection="1">
      <alignment horizontal="left" vertical="center"/>
    </xf>
    <xf numFmtId="166" fontId="1" fillId="2" borderId="13" xfId="7" applyNumberFormat="1" applyFont="1" applyFill="1" applyBorder="1" applyAlignment="1" applyProtection="1">
      <alignment horizontal="left" vertical="center"/>
    </xf>
    <xf numFmtId="3" fontId="1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7" fillId="2" borderId="24" xfId="0" applyFont="1" applyFill="1" applyBorder="1" applyAlignment="1" applyProtection="1">
      <alignment horizontal="left" vertical="center"/>
    </xf>
    <xf numFmtId="0" fontId="17" fillId="2" borderId="13" xfId="0" applyFont="1" applyFill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vertical="center"/>
    </xf>
    <xf numFmtId="0" fontId="1" fillId="2" borderId="38" xfId="0" applyFont="1" applyFill="1" applyBorder="1" applyAlignment="1" applyProtection="1">
      <alignment vertical="center"/>
    </xf>
    <xf numFmtId="49" fontId="17" fillId="2" borderId="5" xfId="0" applyNumberFormat="1" applyFont="1" applyFill="1" applyBorder="1" applyAlignment="1" applyProtection="1">
      <alignment vertical="center"/>
    </xf>
    <xf numFmtId="3" fontId="17" fillId="2" borderId="17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11" xfId="0" applyNumberFormat="1" applyFont="1" applyFill="1" applyBorder="1" applyAlignment="1" applyProtection="1">
      <alignment vertical="center"/>
    </xf>
    <xf numFmtId="0" fontId="17" fillId="0" borderId="11" xfId="0" applyFont="1" applyFill="1" applyBorder="1" applyAlignment="1" applyProtection="1">
      <alignment vertical="center"/>
    </xf>
    <xf numFmtId="0" fontId="17" fillId="0" borderId="12" xfId="0" applyFont="1" applyFill="1" applyBorder="1" applyAlignment="1" applyProtection="1">
      <alignment vertical="center"/>
    </xf>
    <xf numFmtId="0" fontId="17" fillId="0" borderId="2" xfId="0" quotePrefix="1" applyFont="1" applyFill="1" applyBorder="1" applyAlignment="1" applyProtection="1">
      <alignment horizontal="left" vertical="center" indent="2"/>
    </xf>
    <xf numFmtId="0" fontId="17" fillId="0" borderId="11" xfId="0" applyFont="1" applyFill="1" applyBorder="1" applyAlignment="1" applyProtection="1">
      <alignment horizontal="left" vertical="center" indent="1"/>
    </xf>
    <xf numFmtId="167" fontId="1" fillId="0" borderId="15" xfId="7" applyNumberFormat="1" applyFont="1" applyFill="1" applyBorder="1" applyAlignment="1" applyProtection="1">
      <alignment horizontal="right" vertical="center"/>
      <protection locked="0"/>
    </xf>
    <xf numFmtId="166" fontId="1" fillId="0" borderId="15" xfId="7" applyNumberFormat="1" applyFont="1" applyFill="1" applyBorder="1" applyAlignment="1" applyProtection="1">
      <alignment horizontal="right" vertical="center"/>
      <protection locked="0"/>
    </xf>
    <xf numFmtId="166" fontId="1" fillId="0" borderId="50" xfId="7" applyNumberFormat="1" applyFont="1" applyFill="1" applyBorder="1" applyAlignment="1" applyProtection="1">
      <alignment horizontal="right" vertical="center"/>
      <protection locked="0"/>
    </xf>
    <xf numFmtId="49" fontId="17" fillId="0" borderId="51" xfId="0" applyNumberFormat="1" applyFont="1" applyFill="1" applyBorder="1" applyAlignment="1" applyProtection="1">
      <alignment horizontal="left" vertical="center"/>
    </xf>
    <xf numFmtId="0" fontId="17" fillId="0" borderId="52" xfId="0" applyFont="1" applyFill="1" applyBorder="1" applyAlignment="1" applyProtection="1">
      <alignment horizontal="left" vertical="center" indent="1"/>
    </xf>
    <xf numFmtId="166" fontId="1" fillId="0" borderId="52" xfId="7" applyNumberFormat="1" applyFont="1" applyFill="1" applyBorder="1" applyAlignment="1" applyProtection="1">
      <alignment horizontal="left" vertical="center"/>
    </xf>
    <xf numFmtId="167" fontId="1" fillId="0" borderId="52" xfId="7" applyNumberFormat="1" applyFont="1" applyFill="1" applyBorder="1" applyAlignment="1" applyProtection="1">
      <alignment horizontal="right" vertical="center"/>
      <protection locked="0"/>
    </xf>
    <xf numFmtId="166" fontId="1" fillId="0" borderId="52" xfId="7" applyNumberFormat="1" applyFont="1" applyFill="1" applyBorder="1" applyAlignment="1" applyProtection="1">
      <alignment horizontal="right" vertical="center"/>
      <protection locked="0"/>
    </xf>
    <xf numFmtId="166" fontId="1" fillId="0" borderId="53" xfId="7" applyNumberFormat="1" applyFont="1" applyFill="1" applyBorder="1" applyAlignment="1" applyProtection="1">
      <alignment horizontal="right" vertical="center"/>
      <protection locked="0"/>
    </xf>
    <xf numFmtId="167" fontId="1" fillId="0" borderId="52" xfId="7" applyNumberFormat="1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left" vertical="center"/>
    </xf>
    <xf numFmtId="0" fontId="17" fillId="0" borderId="14" xfId="0" applyFont="1" applyFill="1" applyBorder="1" applyAlignment="1" applyProtection="1">
      <alignment horizontal="left" vertical="center" indent="1"/>
    </xf>
    <xf numFmtId="0" fontId="1" fillId="0" borderId="52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vertical="center"/>
    </xf>
    <xf numFmtId="0" fontId="1" fillId="0" borderId="57" xfId="0" applyFont="1" applyFill="1" applyBorder="1" applyAlignment="1" applyProtection="1">
      <alignment vertical="center"/>
    </xf>
    <xf numFmtId="49" fontId="17" fillId="0" borderId="28" xfId="0" applyNumberFormat="1" applyFont="1" applyFill="1" applyBorder="1" applyAlignment="1" applyProtection="1">
      <alignment vertical="center"/>
    </xf>
    <xf numFmtId="3" fontId="17" fillId="0" borderId="64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5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Fill="1" applyBorder="1" applyAlignment="1" applyProtection="1">
      <protection locked="0"/>
    </xf>
    <xf numFmtId="167" fontId="1" fillId="0" borderId="0" xfId="0" applyNumberFormat="1" applyFont="1" applyFill="1" applyBorder="1" applyAlignment="1" applyProtection="1">
      <protection locked="0"/>
    </xf>
    <xf numFmtId="0" fontId="1" fillId="0" borderId="0" xfId="0" applyFont="1" applyFill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7" fillId="0" borderId="0" xfId="0" applyFont="1" applyFill="1" applyAlignment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29" fillId="0" borderId="0" xfId="0" applyFont="1" applyFill="1" applyBorder="1" applyProtection="1">
      <protection locked="0"/>
    </xf>
    <xf numFmtId="0" fontId="17" fillId="0" borderId="9" xfId="0" applyFont="1" applyFill="1" applyBorder="1" applyAlignment="1" applyProtection="1">
      <alignment horizontal="center"/>
    </xf>
    <xf numFmtId="0" fontId="17" fillId="0" borderId="8" xfId="0" applyFont="1" applyFill="1" applyBorder="1" applyAlignment="1" applyProtection="1">
      <alignment horizontal="center"/>
    </xf>
    <xf numFmtId="0" fontId="1" fillId="0" borderId="8" xfId="0" applyFont="1" applyFill="1" applyBorder="1" applyProtection="1"/>
    <xf numFmtId="0" fontId="17" fillId="0" borderId="61" xfId="0" applyFont="1" applyBorder="1" applyAlignment="1" applyProtection="1">
      <alignment vertical="center"/>
    </xf>
    <xf numFmtId="0" fontId="17" fillId="0" borderId="58" xfId="0" applyFont="1" applyBorder="1" applyAlignment="1" applyProtection="1">
      <alignment vertical="center"/>
      <protection locked="0"/>
    </xf>
    <xf numFmtId="0" fontId="17" fillId="0" borderId="65" xfId="0" applyFont="1" applyBorder="1" applyAlignment="1" applyProtection="1">
      <alignment vertical="center"/>
      <protection locked="0"/>
    </xf>
    <xf numFmtId="0" fontId="1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36" fillId="0" borderId="0" xfId="0" applyFont="1" applyBorder="1" applyAlignment="1" applyProtection="1">
      <alignment horizontal="left" vertical="center"/>
    </xf>
    <xf numFmtId="0" fontId="36" fillId="0" borderId="0" xfId="0" applyFont="1" applyBorder="1" applyAlignment="1" applyProtection="1">
      <alignment vertical="center"/>
    </xf>
    <xf numFmtId="0" fontId="17" fillId="0" borderId="6" xfId="0" applyFont="1" applyFill="1" applyBorder="1" applyAlignment="1" applyProtection="1">
      <alignment horizontal="center"/>
    </xf>
    <xf numFmtId="0" fontId="17" fillId="0" borderId="12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37" fillId="0" borderId="0" xfId="0" applyFont="1" applyFill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17" fillId="0" borderId="30" xfId="0" applyFont="1" applyBorder="1" applyAlignment="1" applyProtection="1">
      <alignment vertical="center"/>
      <protection locked="0"/>
    </xf>
    <xf numFmtId="0" fontId="39" fillId="0" borderId="0" xfId="0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42" fillId="0" borderId="0" xfId="0" applyFont="1" applyBorder="1" applyAlignment="1" applyProtection="1">
      <alignment horizontal="right" vertical="center"/>
    </xf>
    <xf numFmtId="0" fontId="43" fillId="0" borderId="0" xfId="0" applyFont="1" applyBorder="1" applyAlignment="1" applyProtection="1">
      <alignment horizontal="left" vertical="center"/>
      <protection locked="0"/>
    </xf>
    <xf numFmtId="0" fontId="44" fillId="0" borderId="0" xfId="0" applyFont="1" applyBorder="1" applyAlignment="1">
      <alignment horizontal="right" vertical="center"/>
    </xf>
    <xf numFmtId="0" fontId="45" fillId="0" borderId="21" xfId="0" applyFont="1" applyBorder="1" applyAlignment="1">
      <alignment horizontal="left" vertical="center"/>
    </xf>
    <xf numFmtId="0" fontId="17" fillId="0" borderId="24" xfId="0" applyFont="1" applyFill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/>
    </xf>
    <xf numFmtId="0" fontId="47" fillId="0" borderId="20" xfId="0" applyFont="1" applyBorder="1" applyAlignment="1" applyProtection="1">
      <alignment horizontal="left" vertical="center"/>
    </xf>
    <xf numFmtId="0" fontId="36" fillId="0" borderId="20" xfId="0" applyFont="1" applyFill="1" applyBorder="1" applyAlignment="1" applyProtection="1">
      <alignment vertical="center"/>
    </xf>
    <xf numFmtId="0" fontId="1" fillId="0" borderId="21" xfId="0" applyFont="1" applyFill="1" applyBorder="1" applyProtection="1"/>
    <xf numFmtId="0" fontId="36" fillId="0" borderId="6" xfId="0" applyFont="1" applyFill="1" applyBorder="1" applyAlignment="1" applyProtection="1">
      <alignment horizontal="center" vertical="center"/>
    </xf>
    <xf numFmtId="0" fontId="49" fillId="0" borderId="0" xfId="0" applyFont="1" applyFill="1" applyBorder="1" applyAlignment="1" applyProtection="1">
      <protection locked="0"/>
    </xf>
    <xf numFmtId="0" fontId="17" fillId="0" borderId="0" xfId="0" applyFont="1" applyFill="1" applyBorder="1" applyAlignment="1" applyProtection="1">
      <protection locked="0"/>
    </xf>
    <xf numFmtId="0" fontId="17" fillId="0" borderId="55" xfId="0" applyFont="1" applyBorder="1" applyAlignment="1" applyProtection="1">
      <alignment horizontal="center" vertical="center"/>
    </xf>
    <xf numFmtId="0" fontId="39" fillId="0" borderId="70" xfId="0" applyFont="1" applyBorder="1" applyAlignment="1" applyProtection="1">
      <alignment horizontal="center" vertical="center"/>
    </xf>
    <xf numFmtId="0" fontId="49" fillId="0" borderId="0" xfId="0" applyFont="1" applyFill="1" applyAlignment="1" applyProtection="1">
      <protection locked="0"/>
    </xf>
    <xf numFmtId="0" fontId="36" fillId="0" borderId="24" xfId="0" applyFont="1" applyFill="1" applyBorder="1" applyAlignment="1" applyProtection="1">
      <alignment horizontal="center" vertical="center"/>
    </xf>
    <xf numFmtId="0" fontId="36" fillId="0" borderId="13" xfId="0" applyFont="1" applyFill="1" applyBorder="1" applyAlignment="1" applyProtection="1">
      <alignment horizontal="center" vertical="center"/>
    </xf>
    <xf numFmtId="0" fontId="36" fillId="0" borderId="31" xfId="0" applyFont="1" applyFill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/>
    </xf>
    <xf numFmtId="0" fontId="1" fillId="0" borderId="13" xfId="0" applyFont="1" applyBorder="1" applyAlignment="1"/>
    <xf numFmtId="0" fontId="17" fillId="0" borderId="13" xfId="0" applyFont="1" applyBorder="1" applyAlignment="1" applyProtection="1">
      <alignment horizontal="center" vertical="center"/>
    </xf>
    <xf numFmtId="0" fontId="17" fillId="0" borderId="31" xfId="0" applyFont="1" applyBorder="1" applyAlignment="1" applyProtection="1">
      <alignment horizontal="center" vertical="center"/>
    </xf>
    <xf numFmtId="0" fontId="17" fillId="3" borderId="6" xfId="0" applyFont="1" applyFill="1" applyBorder="1" applyAlignment="1" applyProtection="1">
      <alignment horizontal="left" vertical="center"/>
    </xf>
    <xf numFmtId="0" fontId="17" fillId="3" borderId="27" xfId="0" applyFont="1" applyFill="1" applyBorder="1" applyAlignment="1" applyProtection="1">
      <alignment horizontal="left" vertical="center"/>
    </xf>
    <xf numFmtId="0" fontId="36" fillId="0" borderId="6" xfId="0" applyFont="1" applyFill="1" applyBorder="1" applyAlignment="1" applyProtection="1">
      <alignment horizontal="left" vertical="center"/>
    </xf>
    <xf numFmtId="0" fontId="36" fillId="0" borderId="4" xfId="0" applyFont="1" applyFill="1" applyBorder="1" applyAlignment="1" applyProtection="1">
      <alignment horizontal="left" vertical="center"/>
    </xf>
    <xf numFmtId="166" fontId="50" fillId="0" borderId="11" xfId="7" applyNumberFormat="1" applyFont="1" applyFill="1" applyBorder="1" applyAlignment="1" applyProtection="1">
      <alignment vertical="center"/>
      <protection locked="0"/>
    </xf>
    <xf numFmtId="166" fontId="50" fillId="0" borderId="30" xfId="7" applyNumberFormat="1" applyFont="1" applyFill="1" applyBorder="1" applyAlignment="1" applyProtection="1">
      <alignment vertical="center"/>
      <protection locked="0"/>
    </xf>
    <xf numFmtId="166" fontId="50" fillId="0" borderId="17" xfId="7" applyNumberFormat="1" applyFont="1" applyFill="1" applyBorder="1" applyAlignment="1" applyProtection="1">
      <alignment horizontal="right" vertical="center"/>
      <protection locked="0"/>
    </xf>
    <xf numFmtId="0" fontId="17" fillId="0" borderId="4" xfId="0" applyFont="1" applyBorder="1" applyAlignment="1" applyProtection="1">
      <alignment horizontal="left" vertical="center"/>
    </xf>
    <xf numFmtId="0" fontId="36" fillId="0" borderId="2" xfId="0" applyFont="1" applyFill="1" applyBorder="1" applyAlignment="1" applyProtection="1">
      <alignment horizontal="left" vertical="center"/>
    </xf>
    <xf numFmtId="1" fontId="1" fillId="0" borderId="2" xfId="0" applyNumberFormat="1" applyFont="1" applyFill="1" applyBorder="1" applyAlignment="1" applyProtection="1">
      <alignment horizontal="right" vertical="center"/>
    </xf>
    <xf numFmtId="1" fontId="1" fillId="0" borderId="7" xfId="0" applyNumberFormat="1" applyFont="1" applyFill="1" applyBorder="1" applyAlignment="1" applyProtection="1">
      <alignment horizontal="right" vertical="center"/>
    </xf>
    <xf numFmtId="0" fontId="36" fillId="0" borderId="4" xfId="0" applyFont="1" applyBorder="1" applyAlignment="1" applyProtection="1">
      <alignment horizontal="left" vertical="center" indent="1"/>
    </xf>
    <xf numFmtId="166" fontId="50" fillId="0" borderId="13" xfId="7" applyNumberFormat="1" applyFont="1" applyFill="1" applyBorder="1" applyAlignment="1" applyProtection="1">
      <alignment vertical="center"/>
      <protection locked="0"/>
    </xf>
    <xf numFmtId="166" fontId="50" fillId="0" borderId="31" xfId="7" applyNumberFormat="1" applyFont="1" applyFill="1" applyBorder="1" applyAlignment="1" applyProtection="1">
      <alignment vertical="center"/>
      <protection locked="0"/>
    </xf>
    <xf numFmtId="166" fontId="50" fillId="0" borderId="18" xfId="7" applyNumberFormat="1" applyFont="1" applyFill="1" applyBorder="1" applyAlignment="1" applyProtection="1">
      <alignment vertical="center"/>
      <protection locked="0"/>
    </xf>
    <xf numFmtId="0" fontId="36" fillId="0" borderId="1" xfId="0" applyFont="1" applyBorder="1" applyAlignment="1" applyProtection="1">
      <alignment horizontal="left" vertical="center" indent="1"/>
    </xf>
    <xf numFmtId="0" fontId="1" fillId="0" borderId="2" xfId="0" applyFont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vertical="center"/>
    </xf>
    <xf numFmtId="166" fontId="50" fillId="0" borderId="1" xfId="7" applyNumberFormat="1" applyFont="1" applyFill="1" applyBorder="1" applyAlignment="1" applyProtection="1">
      <alignment vertical="center"/>
      <protection locked="0"/>
    </xf>
    <xf numFmtId="0" fontId="36" fillId="0" borderId="71" xfId="0" applyFont="1" applyFill="1" applyBorder="1" applyAlignment="1" applyProtection="1">
      <alignment horizontal="left" vertical="center"/>
    </xf>
    <xf numFmtId="0" fontId="36" fillId="0" borderId="5" xfId="0" applyFont="1" applyFill="1" applyBorder="1" applyAlignment="1" applyProtection="1">
      <alignment horizontal="left" vertical="center" indent="2"/>
    </xf>
    <xf numFmtId="166" fontId="50" fillId="0" borderId="17" xfId="7" applyNumberFormat="1" applyFont="1" applyFill="1" applyBorder="1" applyAlignment="1" applyProtection="1">
      <alignment vertical="center"/>
      <protection locked="0"/>
    </xf>
    <xf numFmtId="0" fontId="36" fillId="0" borderId="13" xfId="0" applyFont="1" applyFill="1" applyBorder="1" applyAlignment="1" applyProtection="1">
      <alignment horizontal="left" vertical="center" indent="2"/>
    </xf>
    <xf numFmtId="0" fontId="1" fillId="0" borderId="13" xfId="0" applyFont="1" applyBorder="1" applyAlignment="1" applyProtection="1">
      <alignment horizontal="center" vertical="center"/>
    </xf>
    <xf numFmtId="0" fontId="1" fillId="0" borderId="37" xfId="0" applyFont="1" applyFill="1" applyBorder="1" applyAlignment="1" applyProtection="1">
      <alignment vertical="center"/>
    </xf>
    <xf numFmtId="0" fontId="36" fillId="0" borderId="63" xfId="0" applyFont="1" applyFill="1" applyBorder="1" applyAlignment="1" applyProtection="1">
      <alignment vertical="center"/>
    </xf>
    <xf numFmtId="0" fontId="36" fillId="0" borderId="2" xfId="0" applyFont="1" applyFill="1" applyBorder="1" applyAlignment="1" applyProtection="1">
      <alignment vertical="center"/>
    </xf>
    <xf numFmtId="0" fontId="36" fillId="0" borderId="5" xfId="0" applyFont="1" applyFill="1" applyBorder="1" applyAlignment="1" applyProtection="1">
      <alignment vertical="center"/>
    </xf>
    <xf numFmtId="0" fontId="36" fillId="0" borderId="13" xfId="0" applyFont="1" applyFill="1" applyBorder="1" applyAlignment="1" applyProtection="1">
      <alignment vertical="center"/>
    </xf>
    <xf numFmtId="0" fontId="36" fillId="0" borderId="4" xfId="0" applyFont="1" applyFill="1" applyBorder="1" applyAlignment="1" applyProtection="1">
      <alignment vertical="center"/>
    </xf>
    <xf numFmtId="0" fontId="36" fillId="3" borderId="6" xfId="0" applyFont="1" applyFill="1" applyBorder="1" applyAlignment="1" applyProtection="1">
      <alignment horizontal="left" vertical="center"/>
    </xf>
    <xf numFmtId="0" fontId="36" fillId="0" borderId="5" xfId="0" applyFont="1" applyFill="1" applyBorder="1" applyAlignment="1" applyProtection="1">
      <alignment horizontal="left" vertical="center"/>
    </xf>
    <xf numFmtId="0" fontId="36" fillId="0" borderId="63" xfId="0" applyFont="1" applyFill="1" applyBorder="1" applyAlignment="1" applyProtection="1">
      <alignment horizontal="left" vertical="center"/>
    </xf>
    <xf numFmtId="166" fontId="50" fillId="0" borderId="2" xfId="7" applyNumberFormat="1" applyFont="1" applyFill="1" applyBorder="1" applyAlignment="1" applyProtection="1">
      <alignment vertical="center"/>
      <protection locked="0"/>
    </xf>
    <xf numFmtId="0" fontId="36" fillId="0" borderId="13" xfId="0" applyFont="1" applyFill="1" applyBorder="1" applyAlignment="1" applyProtection="1">
      <alignment horizontal="left" vertical="center"/>
    </xf>
    <xf numFmtId="0" fontId="36" fillId="0" borderId="6" xfId="0" applyFont="1" applyFill="1" applyBorder="1" applyAlignment="1" applyProtection="1">
      <alignment horizontal="left" vertical="top"/>
    </xf>
    <xf numFmtId="0" fontId="36" fillId="0" borderId="4" xfId="0" applyFont="1" applyFill="1" applyBorder="1" applyAlignment="1" applyProtection="1">
      <alignment horizontal="left" vertical="top"/>
    </xf>
    <xf numFmtId="0" fontId="36" fillId="0" borderId="2" xfId="0" applyFont="1" applyFill="1" applyBorder="1" applyAlignment="1" applyProtection="1">
      <alignment horizontal="left" vertical="top"/>
    </xf>
    <xf numFmtId="0" fontId="36" fillId="0" borderId="4" xfId="0" applyFont="1" applyFill="1" applyBorder="1" applyAlignment="1" applyProtection="1">
      <alignment horizontal="left" vertical="center" indent="1"/>
    </xf>
    <xf numFmtId="0" fontId="36" fillId="0" borderId="2" xfId="0" applyFont="1" applyFill="1" applyBorder="1" applyAlignment="1" applyProtection="1">
      <alignment horizontal="left" vertical="center" indent="1"/>
    </xf>
    <xf numFmtId="0" fontId="36" fillId="0" borderId="10" xfId="0" applyFont="1" applyFill="1" applyBorder="1" applyAlignment="1" applyProtection="1">
      <alignment horizontal="left" vertical="center"/>
    </xf>
    <xf numFmtId="0" fontId="36" fillId="0" borderId="28" xfId="0" quotePrefix="1" applyFont="1" applyFill="1" applyBorder="1" applyAlignment="1" applyProtection="1">
      <alignment horizontal="left" vertical="center" indent="1"/>
    </xf>
    <xf numFmtId="166" fontId="50" fillId="0" borderId="14" xfId="7" applyNumberFormat="1" applyFont="1" applyFill="1" applyBorder="1" applyAlignment="1" applyProtection="1">
      <alignment vertical="center"/>
      <protection locked="0"/>
    </xf>
    <xf numFmtId="166" fontId="50" fillId="0" borderId="59" xfId="7" applyNumberFormat="1" applyFont="1" applyFill="1" applyBorder="1" applyAlignment="1" applyProtection="1">
      <alignment vertical="center"/>
      <protection locked="0"/>
    </xf>
    <xf numFmtId="0" fontId="17" fillId="0" borderId="28" xfId="0" applyFont="1" applyBorder="1" applyAlignment="1" applyProtection="1">
      <alignment horizontal="left" vertical="center"/>
    </xf>
    <xf numFmtId="0" fontId="36" fillId="0" borderId="14" xfId="0" quotePrefix="1" applyFont="1" applyFill="1" applyBorder="1" applyAlignment="1" applyProtection="1">
      <alignment horizontal="left" vertical="center" indent="1"/>
    </xf>
    <xf numFmtId="0" fontId="1" fillId="0" borderId="68" xfId="0" applyFont="1" applyFill="1" applyBorder="1" applyAlignment="1" applyProtection="1">
      <alignment vertical="center"/>
    </xf>
    <xf numFmtId="0" fontId="50" fillId="0" borderId="8" xfId="0" applyFont="1" applyFill="1" applyBorder="1" applyAlignment="1" applyProtection="1"/>
    <xf numFmtId="0" fontId="17" fillId="0" borderId="0" xfId="0" applyFont="1" applyAlignment="1" applyProtection="1">
      <alignment horizontal="left" vertical="center"/>
    </xf>
    <xf numFmtId="0" fontId="36" fillId="0" borderId="9" xfId="0" applyFont="1" applyFill="1" applyBorder="1" applyAlignment="1" applyProtection="1">
      <alignment horizontal="center" vertical="center"/>
    </xf>
    <xf numFmtId="0" fontId="36" fillId="0" borderId="28" xfId="0" applyFont="1" applyFill="1" applyBorder="1" applyAlignment="1" applyProtection="1">
      <alignment horizontal="left" vertical="center" indent="1"/>
    </xf>
    <xf numFmtId="166" fontId="50" fillId="0" borderId="19" xfId="7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left"/>
    </xf>
    <xf numFmtId="0" fontId="36" fillId="0" borderId="0" xfId="5" applyFont="1" applyFill="1" applyAlignment="1" applyProtection="1">
      <alignment horizontal="left"/>
      <protection locked="0"/>
    </xf>
    <xf numFmtId="0" fontId="36" fillId="0" borderId="0" xfId="5" applyFont="1" applyFill="1" applyBorder="1" applyProtection="1">
      <protection locked="0"/>
    </xf>
    <xf numFmtId="0" fontId="50" fillId="0" borderId="0" xfId="5" applyFont="1" applyFill="1" applyBorder="1" applyProtection="1">
      <protection locked="0"/>
    </xf>
    <xf numFmtId="0" fontId="50" fillId="0" borderId="0" xfId="5" applyFont="1" applyFill="1" applyBorder="1" applyAlignment="1" applyProtection="1">
      <alignment horizontal="center"/>
      <protection locked="0"/>
    </xf>
    <xf numFmtId="0" fontId="50" fillId="0" borderId="0" xfId="5" applyFont="1" applyFill="1" applyProtection="1">
      <protection locked="0"/>
    </xf>
    <xf numFmtId="0" fontId="50" fillId="0" borderId="0" xfId="0" applyFont="1"/>
    <xf numFmtId="0" fontId="36" fillId="0" borderId="9" xfId="5" applyFont="1" applyFill="1" applyBorder="1" applyAlignment="1" applyProtection="1">
      <alignment horizontal="left"/>
    </xf>
    <xf numFmtId="0" fontId="36" fillId="0" borderId="8" xfId="5" applyFont="1" applyFill="1" applyBorder="1" applyAlignment="1" applyProtection="1">
      <alignment horizontal="left"/>
    </xf>
    <xf numFmtId="0" fontId="50" fillId="0" borderId="8" xfId="5" applyFont="1" applyFill="1" applyBorder="1" applyProtection="1"/>
    <xf numFmtId="0" fontId="50" fillId="0" borderId="8" xfId="5" applyFont="1" applyFill="1" applyBorder="1" applyAlignment="1" applyProtection="1">
      <alignment horizontal="center"/>
    </xf>
    <xf numFmtId="0" fontId="36" fillId="0" borderId="61" xfId="5" applyFont="1" applyFill="1" applyBorder="1" applyAlignment="1" applyProtection="1">
      <alignment vertical="center"/>
    </xf>
    <xf numFmtId="0" fontId="36" fillId="0" borderId="61" xfId="5" applyFont="1" applyBorder="1" applyAlignment="1" applyProtection="1">
      <alignment horizontal="left" vertical="center"/>
    </xf>
    <xf numFmtId="0" fontId="51" fillId="0" borderId="0" xfId="5" applyFont="1" applyFill="1" applyProtection="1">
      <protection locked="0"/>
    </xf>
    <xf numFmtId="0" fontId="36" fillId="0" borderId="6" xfId="5" applyFont="1" applyFill="1" applyBorder="1" applyAlignment="1" applyProtection="1">
      <alignment horizontal="center"/>
    </xf>
    <xf numFmtId="0" fontId="51" fillId="0" borderId="0" xfId="5" applyFont="1" applyFill="1" applyBorder="1" applyAlignment="1" applyProtection="1">
      <alignment horizontal="center"/>
    </xf>
    <xf numFmtId="0" fontId="50" fillId="0" borderId="0" xfId="5" applyFont="1" applyFill="1" applyBorder="1" applyProtection="1"/>
    <xf numFmtId="0" fontId="50" fillId="0" borderId="0" xfId="5" applyFont="1" applyFill="1" applyBorder="1" applyAlignment="1" applyProtection="1">
      <alignment horizontal="center"/>
    </xf>
    <xf numFmtId="0" fontId="50" fillId="0" borderId="20" xfId="2" applyFont="1" applyBorder="1" applyAlignment="1" applyProtection="1">
      <alignment vertical="center"/>
      <protection locked="0"/>
    </xf>
    <xf numFmtId="0" fontId="50" fillId="0" borderId="29" xfId="2" applyFont="1" applyBorder="1" applyAlignment="1" applyProtection="1">
      <alignment vertical="center"/>
      <protection locked="0"/>
    </xf>
    <xf numFmtId="0" fontId="50" fillId="0" borderId="12" xfId="2" applyFont="1" applyBorder="1" applyAlignment="1" applyProtection="1">
      <alignment vertical="center"/>
      <protection locked="0"/>
    </xf>
    <xf numFmtId="0" fontId="50" fillId="0" borderId="0" xfId="5" applyFont="1" applyFill="1" applyAlignment="1" applyProtection="1">
      <protection locked="0"/>
    </xf>
    <xf numFmtId="0" fontId="36" fillId="0" borderId="0" xfId="5" applyFont="1" applyFill="1" applyBorder="1" applyAlignment="1" applyProtection="1">
      <alignment horizontal="left"/>
    </xf>
    <xf numFmtId="0" fontId="50" fillId="0" borderId="0" xfId="5" quotePrefix="1" applyFont="1" applyFill="1" applyProtection="1">
      <protection locked="0"/>
    </xf>
    <xf numFmtId="0" fontId="36" fillId="0" borderId="17" xfId="5" applyFont="1" applyBorder="1" applyAlignment="1" applyProtection="1">
      <alignment horizontal="left" vertical="center"/>
      <protection locked="0"/>
    </xf>
    <xf numFmtId="0" fontId="36" fillId="0" borderId="17" xfId="5" applyFont="1" applyFill="1" applyBorder="1" applyAlignment="1" applyProtection="1">
      <alignment vertical="center"/>
    </xf>
    <xf numFmtId="0" fontId="52" fillId="0" borderId="0" xfId="0" applyFont="1" applyFill="1" applyBorder="1" applyAlignment="1" applyProtection="1">
      <alignment horizontal="right" vertical="center"/>
    </xf>
    <xf numFmtId="0" fontId="52" fillId="0" borderId="0" xfId="0" applyFont="1" applyFill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horizontal="right" vertical="center"/>
      <protection locked="0"/>
    </xf>
    <xf numFmtId="0" fontId="55" fillId="0" borderId="0" xfId="0" applyFont="1" applyBorder="1" applyAlignment="1" applyProtection="1">
      <alignment horizontal="left" vertical="center"/>
      <protection locked="0"/>
    </xf>
    <xf numFmtId="0" fontId="36" fillId="0" borderId="0" xfId="5" applyFont="1" applyBorder="1" applyAlignment="1" applyProtection="1">
      <alignment horizontal="left" vertical="center"/>
      <protection locked="0"/>
    </xf>
    <xf numFmtId="0" fontId="50" fillId="0" borderId="0" xfId="5" applyNumberFormat="1" applyFont="1" applyFill="1" applyBorder="1" applyAlignment="1" applyProtection="1">
      <alignment vertical="center"/>
    </xf>
    <xf numFmtId="0" fontId="36" fillId="0" borderId="0" xfId="5" applyFont="1" applyBorder="1" applyAlignment="1" applyProtection="1">
      <alignment horizontal="left" vertical="center"/>
    </xf>
    <xf numFmtId="0" fontId="56" fillId="0" borderId="0" xfId="5" applyFont="1" applyBorder="1" applyAlignment="1" applyProtection="1">
      <alignment vertical="center"/>
    </xf>
    <xf numFmtId="0" fontId="36" fillId="0" borderId="21" xfId="5" applyFont="1" applyBorder="1" applyAlignment="1" applyProtection="1">
      <alignment vertical="center"/>
    </xf>
    <xf numFmtId="0" fontId="36" fillId="0" borderId="24" xfId="5" applyFont="1" applyFill="1" applyBorder="1" applyAlignment="1" applyProtection="1">
      <alignment horizontal="center"/>
    </xf>
    <xf numFmtId="0" fontId="36" fillId="0" borderId="0" xfId="5" applyFont="1" applyFill="1" applyBorder="1" applyAlignment="1" applyProtection="1">
      <alignment horizontal="centerContinuous"/>
    </xf>
    <xf numFmtId="0" fontId="50" fillId="0" borderId="20" xfId="5" applyFont="1" applyFill="1" applyBorder="1" applyProtection="1"/>
    <xf numFmtId="0" fontId="57" fillId="0" borderId="0" xfId="5" applyFont="1" applyFill="1" applyBorder="1" applyAlignment="1" applyProtection="1">
      <alignment horizontal="left"/>
    </xf>
    <xf numFmtId="0" fontId="50" fillId="0" borderId="0" xfId="5" applyFont="1" applyFill="1" applyBorder="1" applyAlignment="1" applyProtection="1">
      <alignment horizontal="left"/>
    </xf>
    <xf numFmtId="0" fontId="50" fillId="0" borderId="21" xfId="5" applyFont="1" applyFill="1" applyBorder="1" applyProtection="1"/>
    <xf numFmtId="0" fontId="36" fillId="0" borderId="26" xfId="5" applyFont="1" applyFill="1" applyBorder="1" applyAlignment="1" applyProtection="1">
      <alignment horizontal="center" vertical="center"/>
    </xf>
    <xf numFmtId="0" fontId="36" fillId="0" borderId="22" xfId="5" applyFont="1" applyFill="1" applyBorder="1" applyAlignment="1" applyProtection="1">
      <alignment horizontal="center" vertical="center"/>
    </xf>
    <xf numFmtId="0" fontId="36" fillId="0" borderId="15" xfId="5" applyFont="1" applyFill="1" applyBorder="1" applyAlignment="1" applyProtection="1">
      <alignment horizontal="center" vertical="center"/>
    </xf>
    <xf numFmtId="0" fontId="36" fillId="0" borderId="4" xfId="5" applyFont="1" applyFill="1" applyBorder="1" applyAlignment="1" applyProtection="1">
      <alignment horizontal="center" vertical="center"/>
    </xf>
    <xf numFmtId="0" fontId="36" fillId="0" borderId="1" xfId="5" applyFont="1" applyFill="1" applyBorder="1" applyAlignment="1" applyProtection="1">
      <alignment horizontal="center" vertical="center"/>
    </xf>
    <xf numFmtId="0" fontId="36" fillId="0" borderId="2" xfId="5" applyFont="1" applyFill="1" applyBorder="1" applyAlignment="1" applyProtection="1">
      <alignment horizontal="center"/>
      <protection locked="0"/>
    </xf>
    <xf numFmtId="0" fontId="50" fillId="0" borderId="2" xfId="5" applyFont="1" applyFill="1" applyBorder="1" applyAlignment="1" applyProtection="1">
      <alignment horizontal="left" vertical="center"/>
    </xf>
    <xf numFmtId="0" fontId="36" fillId="0" borderId="5" xfId="5" applyFont="1" applyFill="1" applyBorder="1" applyAlignment="1" applyProtection="1">
      <alignment horizontal="center" vertical="center"/>
    </xf>
    <xf numFmtId="0" fontId="36" fillId="0" borderId="18" xfId="5" applyFont="1" applyFill="1" applyBorder="1" applyAlignment="1" applyProtection="1">
      <alignment horizontal="center" vertical="center"/>
    </xf>
    <xf numFmtId="0" fontId="36" fillId="0" borderId="13" xfId="2" applyFont="1" applyBorder="1" applyAlignment="1" applyProtection="1">
      <alignment horizontal="center" vertical="center"/>
    </xf>
    <xf numFmtId="0" fontId="36" fillId="0" borderId="13" xfId="5" applyFont="1" applyFill="1" applyBorder="1" applyAlignment="1" applyProtection="1">
      <alignment horizontal="center"/>
      <protection locked="0"/>
    </xf>
    <xf numFmtId="0" fontId="36" fillId="0" borderId="11" xfId="5" applyFont="1" applyFill="1" applyBorder="1" applyAlignment="1" applyProtection="1">
      <alignment horizontal="center" vertical="center"/>
    </xf>
    <xf numFmtId="0" fontId="36" fillId="0" borderId="30" xfId="5" applyFont="1" applyFill="1" applyBorder="1" applyAlignment="1" applyProtection="1">
      <alignment horizontal="center" vertical="center"/>
    </xf>
    <xf numFmtId="0" fontId="36" fillId="2" borderId="26" xfId="5" applyFont="1" applyFill="1" applyBorder="1" applyAlignment="1" applyProtection="1">
      <alignment horizontal="left" vertical="center"/>
    </xf>
    <xf numFmtId="49" fontId="36" fillId="2" borderId="15" xfId="2" applyNumberFormat="1" applyFont="1" applyFill="1" applyBorder="1" applyAlignment="1" applyProtection="1">
      <alignment horizontal="left" vertical="center" wrapText="1"/>
    </xf>
    <xf numFmtId="0" fontId="36" fillId="2" borderId="11" xfId="2" applyFont="1" applyFill="1" applyBorder="1" applyAlignment="1" applyProtection="1">
      <alignment vertical="center"/>
    </xf>
    <xf numFmtId="0" fontId="36" fillId="2" borderId="22" xfId="2" applyFont="1" applyFill="1" applyBorder="1" applyAlignment="1" applyProtection="1">
      <alignment vertical="center"/>
    </xf>
    <xf numFmtId="0" fontId="36" fillId="2" borderId="1" xfId="2" applyFont="1" applyFill="1" applyBorder="1" applyAlignment="1" applyProtection="1">
      <alignment horizontal="center" vertical="center"/>
    </xf>
    <xf numFmtId="0" fontId="50" fillId="2" borderId="1" xfId="2" applyFont="1" applyFill="1" applyBorder="1" applyAlignment="1" applyProtection="1">
      <alignment horizontal="center" vertical="center"/>
    </xf>
    <xf numFmtId="166" fontId="36" fillId="2" borderId="13" xfId="7" applyNumberFormat="1" applyFont="1" applyFill="1" applyBorder="1" applyAlignment="1" applyProtection="1">
      <alignment horizontal="right" vertical="center"/>
      <protection locked="0"/>
    </xf>
    <xf numFmtId="166" fontId="36" fillId="2" borderId="20" xfId="7" applyNumberFormat="1" applyFont="1" applyFill="1" applyBorder="1" applyAlignment="1" applyProtection="1">
      <alignment horizontal="right" vertical="center"/>
      <protection locked="0"/>
    </xf>
    <xf numFmtId="166" fontId="36" fillId="2" borderId="18" xfId="7" applyNumberFormat="1" applyFont="1" applyFill="1" applyBorder="1" applyAlignment="1" applyProtection="1">
      <alignment horizontal="right" vertical="center"/>
      <protection locked="0"/>
    </xf>
    <xf numFmtId="166" fontId="36" fillId="2" borderId="31" xfId="7" applyNumberFormat="1" applyFont="1" applyFill="1" applyBorder="1" applyAlignment="1" applyProtection="1">
      <alignment horizontal="right" vertical="center"/>
      <protection locked="0"/>
    </xf>
    <xf numFmtId="0" fontId="50" fillId="0" borderId="0" xfId="5" applyFont="1" applyFill="1" applyAlignment="1" applyProtection="1">
      <alignment vertical="center"/>
      <protection locked="0"/>
    </xf>
    <xf numFmtId="3" fontId="53" fillId="2" borderId="13" xfId="5" applyNumberFormat="1" applyFont="1" applyFill="1" applyBorder="1" applyAlignment="1" applyProtection="1">
      <alignment vertical="center"/>
      <protection locked="0"/>
    </xf>
    <xf numFmtId="3" fontId="53" fillId="2" borderId="20" xfId="5" applyNumberFormat="1" applyFont="1" applyFill="1" applyBorder="1" applyAlignment="1" applyProtection="1">
      <alignment vertical="center"/>
      <protection locked="0"/>
    </xf>
    <xf numFmtId="3" fontId="53" fillId="2" borderId="18" xfId="5" applyNumberFormat="1" applyFont="1" applyFill="1" applyBorder="1" applyAlignment="1" applyProtection="1">
      <alignment vertical="center"/>
      <protection locked="0"/>
    </xf>
    <xf numFmtId="3" fontId="53" fillId="2" borderId="31" xfId="5" applyNumberFormat="1" applyFont="1" applyFill="1" applyBorder="1" applyAlignment="1" applyProtection="1">
      <alignment vertical="center"/>
      <protection locked="0"/>
    </xf>
    <xf numFmtId="0" fontId="36" fillId="0" borderId="4" xfId="5" applyFont="1" applyFill="1" applyBorder="1" applyAlignment="1" applyProtection="1">
      <alignment horizontal="left" vertical="center"/>
    </xf>
    <xf numFmtId="0" fontId="59" fillId="0" borderId="15" xfId="2" applyFont="1" applyFill="1" applyBorder="1" applyAlignment="1" applyProtection="1">
      <alignment horizontal="left" vertical="center"/>
    </xf>
    <xf numFmtId="0" fontId="36" fillId="0" borderId="11" xfId="2" applyFont="1" applyFill="1" applyBorder="1" applyAlignment="1" applyProtection="1">
      <alignment vertical="center"/>
    </xf>
    <xf numFmtId="0" fontId="50" fillId="0" borderId="23" xfId="2" applyFont="1" applyFill="1" applyBorder="1" applyAlignment="1" applyProtection="1">
      <alignment horizontal="left" vertical="center" indent="1"/>
    </xf>
    <xf numFmtId="0" fontId="50" fillId="0" borderId="23" xfId="2" applyFont="1" applyFill="1" applyBorder="1" applyAlignment="1" applyProtection="1">
      <alignment horizontal="center" vertical="center"/>
    </xf>
    <xf numFmtId="166" fontId="50" fillId="0" borderId="13" xfId="7" applyNumberFormat="1" applyFont="1" applyFill="1" applyBorder="1" applyAlignment="1" applyProtection="1">
      <alignment horizontal="right" vertical="center"/>
      <protection locked="0"/>
    </xf>
    <xf numFmtId="166" fontId="50" fillId="0" borderId="20" xfId="7" applyNumberFormat="1" applyFont="1" applyFill="1" applyBorder="1" applyAlignment="1" applyProtection="1">
      <alignment horizontal="right" vertical="center"/>
      <protection locked="0"/>
    </xf>
    <xf numFmtId="166" fontId="50" fillId="0" borderId="18" xfId="7" applyNumberFormat="1" applyFont="1" applyFill="1" applyBorder="1" applyAlignment="1" applyProtection="1">
      <alignment horizontal="right" vertical="center"/>
      <protection locked="0"/>
    </xf>
    <xf numFmtId="166" fontId="50" fillId="0" borderId="31" xfId="7" applyNumberFormat="1" applyFont="1" applyFill="1" applyBorder="1" applyAlignment="1" applyProtection="1">
      <alignment horizontal="right" vertical="center"/>
      <protection locked="0"/>
    </xf>
    <xf numFmtId="3" fontId="53" fillId="0" borderId="13" xfId="5" applyNumberFormat="1" applyFont="1" applyFill="1" applyBorder="1" applyAlignment="1" applyProtection="1">
      <alignment vertical="center"/>
      <protection locked="0"/>
    </xf>
    <xf numFmtId="3" fontId="53" fillId="0" borderId="20" xfId="5" applyNumberFormat="1" applyFont="1" applyFill="1" applyBorder="1" applyAlignment="1" applyProtection="1">
      <alignment vertical="center"/>
      <protection locked="0"/>
    </xf>
    <xf numFmtId="3" fontId="53" fillId="0" borderId="18" xfId="5" applyNumberFormat="1" applyFont="1" applyFill="1" applyBorder="1" applyAlignment="1" applyProtection="1">
      <alignment vertical="center"/>
      <protection locked="0"/>
    </xf>
    <xf numFmtId="3" fontId="53" fillId="0" borderId="31" xfId="5" applyNumberFormat="1" applyFont="1" applyFill="1" applyBorder="1" applyAlignment="1" applyProtection="1">
      <alignment vertical="center"/>
      <protection locked="0"/>
    </xf>
    <xf numFmtId="0" fontId="36" fillId="0" borderId="2" xfId="2" applyFont="1" applyFill="1" applyBorder="1" applyAlignment="1" applyProtection="1">
      <alignment horizontal="left" vertical="center"/>
    </xf>
    <xf numFmtId="0" fontId="36" fillId="0" borderId="11" xfId="2" applyFont="1" applyFill="1" applyBorder="1" applyAlignment="1" applyProtection="1">
      <alignment horizontal="left" vertical="center"/>
    </xf>
    <xf numFmtId="0" fontId="50" fillId="0" borderId="23" xfId="2" applyFont="1" applyFill="1" applyBorder="1" applyAlignment="1" applyProtection="1">
      <alignment horizontal="left" vertical="center" indent="2"/>
    </xf>
    <xf numFmtId="166" fontId="50" fillId="4" borderId="11" xfId="7" applyNumberFormat="1" applyFont="1" applyFill="1" applyBorder="1" applyAlignment="1" applyProtection="1">
      <alignment horizontal="left" vertical="center"/>
      <protection locked="0"/>
    </xf>
    <xf numFmtId="166" fontId="50" fillId="4" borderId="29" xfId="7" applyNumberFormat="1" applyFont="1" applyFill="1" applyBorder="1" applyAlignment="1" applyProtection="1">
      <alignment horizontal="left" vertical="center"/>
      <protection locked="0"/>
    </xf>
    <xf numFmtId="166" fontId="50" fillId="4" borderId="17" xfId="7" applyNumberFormat="1" applyFont="1" applyFill="1" applyBorder="1" applyAlignment="1" applyProtection="1">
      <alignment horizontal="left" vertical="center"/>
      <protection locked="0"/>
    </xf>
    <xf numFmtId="166" fontId="50" fillId="4" borderId="30" xfId="7" applyNumberFormat="1" applyFont="1" applyFill="1" applyBorder="1" applyAlignment="1" applyProtection="1">
      <alignment horizontal="left" vertical="center"/>
      <protection locked="0"/>
    </xf>
    <xf numFmtId="3" fontId="53" fillId="0" borderId="11" xfId="5" applyNumberFormat="1" applyFont="1" applyFill="1" applyBorder="1" applyAlignment="1" applyProtection="1">
      <alignment vertical="center"/>
      <protection locked="0"/>
    </xf>
    <xf numFmtId="3" fontId="53" fillId="0" borderId="29" xfId="5" applyNumberFormat="1" applyFont="1" applyFill="1" applyBorder="1" applyAlignment="1" applyProtection="1">
      <alignment vertical="center"/>
      <protection locked="0"/>
    </xf>
    <xf numFmtId="3" fontId="53" fillId="0" borderId="17" xfId="5" applyNumberFormat="1" applyFont="1" applyFill="1" applyBorder="1" applyAlignment="1" applyProtection="1">
      <alignment vertical="center"/>
      <protection locked="0"/>
    </xf>
    <xf numFmtId="3" fontId="53" fillId="0" borderId="30" xfId="5" applyNumberFormat="1" applyFont="1" applyFill="1" applyBorder="1" applyAlignment="1" applyProtection="1">
      <alignment vertical="center"/>
      <protection locked="0"/>
    </xf>
    <xf numFmtId="0" fontId="59" fillId="0" borderId="13" xfId="2" applyFont="1" applyFill="1" applyBorder="1" applyAlignment="1" applyProtection="1">
      <alignment horizontal="left" vertical="center"/>
    </xf>
    <xf numFmtId="0" fontId="59" fillId="0" borderId="11" xfId="2" applyFont="1" applyFill="1" applyBorder="1" applyAlignment="1" applyProtection="1">
      <alignment horizontal="left" vertical="center" wrapText="1"/>
    </xf>
    <xf numFmtId="0" fontId="50" fillId="0" borderId="13" xfId="2" applyFont="1" applyFill="1" applyBorder="1" applyAlignment="1" applyProtection="1">
      <alignment horizontal="left" vertical="center" indent="2"/>
    </xf>
    <xf numFmtId="0" fontId="50" fillId="0" borderId="13" xfId="2" applyFont="1" applyFill="1" applyBorder="1" applyAlignment="1" applyProtection="1">
      <alignment horizontal="center" vertical="center"/>
    </xf>
    <xf numFmtId="0" fontId="50" fillId="0" borderId="23" xfId="2" applyNumberFormat="1" applyFont="1" applyFill="1" applyBorder="1" applyAlignment="1" applyProtection="1">
      <alignment horizontal="left" vertical="center" indent="1"/>
    </xf>
    <xf numFmtId="0" fontId="50" fillId="0" borderId="23" xfId="2" applyNumberFormat="1" applyFont="1" applyFill="1" applyBorder="1" applyAlignment="1" applyProtection="1">
      <alignment horizontal="center" vertical="center"/>
    </xf>
    <xf numFmtId="0" fontId="50" fillId="0" borderId="15" xfId="2" applyFont="1" applyFill="1" applyBorder="1" applyAlignment="1" applyProtection="1">
      <alignment horizontal="center" vertical="center"/>
    </xf>
    <xf numFmtId="166" fontId="50" fillId="0" borderId="15" xfId="7" applyNumberFormat="1" applyFont="1" applyFill="1" applyBorder="1" applyAlignment="1" applyProtection="1">
      <alignment horizontal="right" vertical="center"/>
      <protection locked="0"/>
    </xf>
    <xf numFmtId="166" fontId="50" fillId="0" borderId="29" xfId="7" applyNumberFormat="1" applyFont="1" applyFill="1" applyBorder="1" applyAlignment="1" applyProtection="1">
      <alignment horizontal="right" vertical="center"/>
      <protection locked="0"/>
    </xf>
    <xf numFmtId="166" fontId="50" fillId="0" borderId="11" xfId="7" applyNumberFormat="1" applyFont="1" applyFill="1" applyBorder="1" applyAlignment="1" applyProtection="1">
      <alignment horizontal="right" vertical="center"/>
      <protection locked="0"/>
    </xf>
    <xf numFmtId="166" fontId="50" fillId="0" borderId="30" xfId="7" applyNumberFormat="1" applyFont="1" applyFill="1" applyBorder="1" applyAlignment="1" applyProtection="1">
      <alignment horizontal="right" vertical="center"/>
      <protection locked="0"/>
    </xf>
    <xf numFmtId="0" fontId="50" fillId="0" borderId="2" xfId="2" applyFont="1" applyFill="1" applyBorder="1" applyAlignment="1" applyProtection="1">
      <alignment horizontal="center" vertical="center"/>
    </xf>
    <xf numFmtId="0" fontId="36" fillId="0" borderId="13" xfId="2" applyFont="1" applyFill="1" applyBorder="1" applyAlignment="1" applyProtection="1">
      <alignment horizontal="left" vertical="center"/>
    </xf>
    <xf numFmtId="0" fontId="36" fillId="2" borderId="11" xfId="2" applyFont="1" applyFill="1" applyBorder="1" applyAlignment="1" applyProtection="1">
      <alignment horizontal="left" vertical="center" wrapText="1"/>
    </xf>
    <xf numFmtId="0" fontId="36" fillId="2" borderId="15" xfId="2" applyFont="1" applyFill="1" applyBorder="1" applyAlignment="1" applyProtection="1">
      <alignment vertical="center"/>
    </xf>
    <xf numFmtId="0" fontId="36" fillId="0" borderId="23" xfId="2" applyFont="1" applyFill="1" applyBorder="1" applyAlignment="1" applyProtection="1">
      <alignment horizontal="center" vertical="center" wrapText="1"/>
    </xf>
    <xf numFmtId="166" fontId="36" fillId="2" borderId="11" xfId="7" applyNumberFormat="1" applyFont="1" applyFill="1" applyBorder="1" applyAlignment="1" applyProtection="1">
      <alignment horizontal="right" vertical="center"/>
      <protection locked="0"/>
    </xf>
    <xf numFmtId="0" fontId="36" fillId="0" borderId="15" xfId="2" applyFont="1" applyFill="1" applyBorder="1" applyAlignment="1" applyProtection="1">
      <alignment horizontal="left" vertical="center" wrapText="1"/>
    </xf>
    <xf numFmtId="0" fontId="59" fillId="0" borderId="15" xfId="2" applyFont="1" applyFill="1" applyBorder="1" applyAlignment="1" applyProtection="1">
      <alignment horizontal="left" vertical="center" wrapText="1"/>
    </xf>
    <xf numFmtId="0" fontId="50" fillId="0" borderId="11" xfId="2" applyFont="1" applyFill="1" applyBorder="1" applyAlignment="1" applyProtection="1">
      <alignment horizontal="left" vertical="center" indent="2"/>
    </xf>
    <xf numFmtId="0" fontId="36" fillId="0" borderId="0" xfId="5" applyFont="1" applyFill="1" applyAlignment="1" applyProtection="1">
      <alignment vertical="center"/>
      <protection locked="0"/>
    </xf>
    <xf numFmtId="0" fontId="50" fillId="0" borderId="23" xfId="2" applyFont="1" applyFill="1" applyBorder="1" applyAlignment="1" applyProtection="1">
      <alignment horizontal="center" vertical="center" wrapText="1"/>
    </xf>
    <xf numFmtId="49" fontId="36" fillId="0" borderId="11" xfId="2" applyNumberFormat="1" applyFont="1" applyFill="1" applyBorder="1" applyAlignment="1" applyProtection="1">
      <alignment vertical="center"/>
    </xf>
    <xf numFmtId="0" fontId="50" fillId="0" borderId="23" xfId="2" applyFont="1" applyFill="1" applyBorder="1" applyAlignment="1" applyProtection="1">
      <alignment horizontal="left" vertical="center" indent="3"/>
    </xf>
    <xf numFmtId="49" fontId="59" fillId="0" borderId="11" xfId="2" applyNumberFormat="1" applyFont="1" applyFill="1" applyBorder="1" applyAlignment="1" applyProtection="1">
      <alignment vertical="center" wrapText="1"/>
    </xf>
    <xf numFmtId="0" fontId="50" fillId="0" borderId="13" xfId="2" applyFont="1" applyFill="1" applyBorder="1" applyAlignment="1" applyProtection="1">
      <alignment horizontal="left" vertical="center" indent="3"/>
    </xf>
    <xf numFmtId="0" fontId="50" fillId="0" borderId="13" xfId="2" applyFont="1" applyFill="1" applyBorder="1" applyAlignment="1" applyProtection="1">
      <alignment horizontal="center" vertical="center" wrapText="1"/>
    </xf>
    <xf numFmtId="166" fontId="50" fillId="0" borderId="11" xfId="7" applyNumberFormat="1" applyFont="1" applyFill="1" applyBorder="1" applyAlignment="1" applyProtection="1">
      <alignment horizontal="left" vertical="center"/>
      <protection locked="0"/>
    </xf>
    <xf numFmtId="166" fontId="50" fillId="0" borderId="29" xfId="7" applyNumberFormat="1" applyFont="1" applyFill="1" applyBorder="1" applyAlignment="1" applyProtection="1">
      <alignment horizontal="left" vertical="center"/>
      <protection locked="0"/>
    </xf>
    <xf numFmtId="166" fontId="50" fillId="0" borderId="17" xfId="7" applyNumberFormat="1" applyFont="1" applyFill="1" applyBorder="1" applyAlignment="1" applyProtection="1">
      <alignment horizontal="left" vertical="center"/>
      <protection locked="0"/>
    </xf>
    <xf numFmtId="166" fontId="50" fillId="0" borderId="30" xfId="7" applyNumberFormat="1" applyFont="1" applyFill="1" applyBorder="1" applyAlignment="1" applyProtection="1">
      <alignment horizontal="left" vertical="center"/>
      <protection locked="0"/>
    </xf>
    <xf numFmtId="0" fontId="50" fillId="0" borderId="2" xfId="2" applyFont="1" applyFill="1" applyBorder="1" applyAlignment="1" applyProtection="1">
      <alignment horizontal="left" vertical="center" indent="2"/>
    </xf>
    <xf numFmtId="0" fontId="36" fillId="0" borderId="5" xfId="5" applyFont="1" applyFill="1" applyBorder="1" applyAlignment="1" applyProtection="1">
      <alignment horizontal="left" vertical="center"/>
    </xf>
    <xf numFmtId="0" fontId="59" fillId="0" borderId="13" xfId="2" applyFont="1" applyFill="1" applyBorder="1" applyAlignment="1" applyProtection="1">
      <alignment horizontal="left" vertical="center" wrapText="1"/>
    </xf>
    <xf numFmtId="0" fontId="36" fillId="2" borderId="4" xfId="5" applyFont="1" applyFill="1" applyBorder="1" applyAlignment="1" applyProtection="1">
      <alignment horizontal="left" vertical="center"/>
    </xf>
    <xf numFmtId="49" fontId="36" fillId="2" borderId="13" xfId="2" applyNumberFormat="1" applyFont="1" applyFill="1" applyBorder="1" applyAlignment="1" applyProtection="1">
      <alignment horizontal="left" vertical="center" wrapText="1"/>
    </xf>
    <xf numFmtId="0" fontId="36" fillId="2" borderId="15" xfId="2" applyFont="1" applyFill="1" applyBorder="1" applyAlignment="1" applyProtection="1">
      <alignment horizontal="left" vertical="center"/>
    </xf>
    <xf numFmtId="0" fontId="36" fillId="2" borderId="1" xfId="2" applyFont="1" applyFill="1" applyBorder="1" applyAlignment="1" applyProtection="1">
      <alignment vertical="center"/>
    </xf>
    <xf numFmtId="166" fontId="50" fillId="2" borderId="13" xfId="7" applyNumberFormat="1" applyFont="1" applyFill="1" applyBorder="1" applyAlignment="1" applyProtection="1">
      <alignment horizontal="right" vertical="center"/>
      <protection locked="0"/>
    </xf>
    <xf numFmtId="166" fontId="50" fillId="2" borderId="18" xfId="7" applyNumberFormat="1" applyFont="1" applyFill="1" applyBorder="1" applyAlignment="1" applyProtection="1">
      <alignment horizontal="right" vertical="center"/>
      <protection locked="0"/>
    </xf>
    <xf numFmtId="166" fontId="50" fillId="2" borderId="31" xfId="7" applyNumberFormat="1" applyFont="1" applyFill="1" applyBorder="1" applyAlignment="1" applyProtection="1">
      <alignment horizontal="right" vertical="center"/>
      <protection locked="0"/>
    </xf>
    <xf numFmtId="0" fontId="59" fillId="0" borderId="11" xfId="2" applyFont="1" applyFill="1" applyBorder="1" applyAlignment="1" applyProtection="1">
      <alignment horizontal="left" vertical="center"/>
    </xf>
    <xf numFmtId="0" fontId="50" fillId="0" borderId="23" xfId="2" applyNumberFormat="1" applyFont="1" applyFill="1" applyBorder="1" applyAlignment="1" applyProtection="1">
      <alignment horizontal="left" vertical="center" indent="2"/>
    </xf>
    <xf numFmtId="0" fontId="50" fillId="0" borderId="13" xfId="2" applyNumberFormat="1" applyFont="1" applyFill="1" applyBorder="1" applyAlignment="1" applyProtection="1">
      <alignment horizontal="center" vertical="center"/>
    </xf>
    <xf numFmtId="0" fontId="36" fillId="2" borderId="15" xfId="2" applyFont="1" applyFill="1" applyBorder="1" applyAlignment="1" applyProtection="1">
      <alignment horizontal="left" vertical="center" wrapText="1"/>
    </xf>
    <xf numFmtId="0" fontId="36" fillId="2" borderId="2" xfId="2" applyFont="1" applyFill="1" applyBorder="1" applyAlignment="1" applyProtection="1">
      <alignment horizontal="left" vertical="center"/>
    </xf>
    <xf numFmtId="0" fontId="36" fillId="2" borderId="1" xfId="2" applyFont="1" applyFill="1" applyBorder="1" applyAlignment="1" applyProtection="1">
      <alignment horizontal="center" vertical="center" wrapText="1"/>
    </xf>
    <xf numFmtId="0" fontId="36" fillId="0" borderId="28" xfId="5" applyFont="1" applyFill="1" applyBorder="1" applyAlignment="1" applyProtection="1">
      <alignment horizontal="left" vertical="center"/>
    </xf>
    <xf numFmtId="0" fontId="59" fillId="0" borderId="19" xfId="2" applyFont="1" applyFill="1" applyBorder="1" applyAlignment="1" applyProtection="1">
      <alignment horizontal="left" vertical="center"/>
    </xf>
    <xf numFmtId="0" fontId="36" fillId="0" borderId="14" xfId="2" applyFont="1" applyFill="1" applyBorder="1" applyAlignment="1" applyProtection="1">
      <alignment horizontal="left" vertical="center"/>
    </xf>
    <xf numFmtId="0" fontId="50" fillId="0" borderId="14" xfId="2" applyFont="1" applyFill="1" applyBorder="1" applyAlignment="1" applyProtection="1">
      <alignment horizontal="left" vertical="center" indent="2"/>
    </xf>
    <xf numFmtId="0" fontId="50" fillId="0" borderId="14" xfId="2" applyFont="1" applyFill="1" applyBorder="1" applyAlignment="1" applyProtection="1">
      <alignment horizontal="center" vertical="center"/>
    </xf>
    <xf numFmtId="166" fontId="50" fillId="0" borderId="19" xfId="7" applyNumberFormat="1" applyFont="1" applyFill="1" applyBorder="1" applyAlignment="1" applyProtection="1">
      <alignment horizontal="right" vertical="center"/>
      <protection locked="0"/>
    </xf>
    <xf numFmtId="166" fontId="50" fillId="0" borderId="32" xfId="7" applyNumberFormat="1" applyFont="1" applyFill="1" applyBorder="1" applyAlignment="1" applyProtection="1">
      <alignment horizontal="right" vertical="center"/>
      <protection locked="0"/>
    </xf>
    <xf numFmtId="166" fontId="50" fillId="0" borderId="59" xfId="7" applyNumberFormat="1" applyFont="1" applyFill="1" applyBorder="1" applyAlignment="1" applyProtection="1">
      <alignment horizontal="right" vertical="center"/>
      <protection locked="0"/>
    </xf>
    <xf numFmtId="3" fontId="53" fillId="0" borderId="19" xfId="5" applyNumberFormat="1" applyFont="1" applyFill="1" applyBorder="1" applyAlignment="1" applyProtection="1">
      <alignment vertical="center"/>
      <protection locked="0"/>
    </xf>
    <xf numFmtId="3" fontId="53" fillId="0" borderId="32" xfId="5" applyNumberFormat="1" applyFont="1" applyFill="1" applyBorder="1" applyAlignment="1" applyProtection="1">
      <alignment vertical="center"/>
      <protection locked="0"/>
    </xf>
    <xf numFmtId="3" fontId="53" fillId="0" borderId="59" xfId="5" applyNumberFormat="1" applyFont="1" applyFill="1" applyBorder="1" applyAlignment="1" applyProtection="1">
      <alignment vertical="center"/>
      <protection locked="0"/>
    </xf>
    <xf numFmtId="0" fontId="50" fillId="4" borderId="0" xfId="2" applyFont="1" applyFill="1" applyAlignment="1" applyProtection="1">
      <alignment horizontal="left"/>
    </xf>
    <xf numFmtId="0" fontId="50" fillId="4" borderId="0" xfId="5" applyFont="1" applyFill="1" applyBorder="1" applyProtection="1"/>
    <xf numFmtId="0" fontId="50" fillId="4" borderId="0" xfId="5" applyFont="1" applyFill="1" applyBorder="1" applyAlignment="1" applyProtection="1">
      <alignment horizontal="center"/>
    </xf>
    <xf numFmtId="0" fontId="50" fillId="4" borderId="0" xfId="5" applyFont="1" applyFill="1" applyProtection="1">
      <protection locked="0"/>
    </xf>
    <xf numFmtId="0" fontId="50" fillId="0" borderId="0" xfId="5" applyFont="1" applyFill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 vertical="center"/>
    </xf>
    <xf numFmtId="0" fontId="50" fillId="0" borderId="0" xfId="0" applyFont="1" applyAlignment="1">
      <alignment horizontal="center"/>
    </xf>
    <xf numFmtId="0" fontId="36" fillId="0" borderId="20" xfId="2" applyFont="1" applyBorder="1" applyAlignment="1" applyProtection="1">
      <alignment vertical="center"/>
      <protection locked="0"/>
    </xf>
    <xf numFmtId="0" fontId="36" fillId="0" borderId="29" xfId="2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horizontal="left" vertical="center"/>
    </xf>
    <xf numFmtId="0" fontId="7" fillId="0" borderId="29" xfId="0" applyFont="1" applyBorder="1" applyAlignment="1" applyProtection="1">
      <alignment vertical="center"/>
    </xf>
    <xf numFmtId="0" fontId="3" fillId="3" borderId="36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top" shrinkToFit="1"/>
    </xf>
    <xf numFmtId="0" fontId="3" fillId="0" borderId="13" xfId="0" applyFont="1" applyBorder="1" applyAlignment="1" applyProtection="1">
      <alignment horizontal="center" vertical="top" shrinkToFit="1"/>
    </xf>
    <xf numFmtId="0" fontId="24" fillId="0" borderId="6" xfId="0" applyFont="1" applyFill="1" applyBorder="1" applyAlignment="1" applyProtection="1">
      <alignment horizontal="center"/>
    </xf>
    <xf numFmtId="0" fontId="9" fillId="0" borderId="23" xfId="0" applyFont="1" applyFill="1" applyBorder="1" applyAlignment="1" applyProtection="1">
      <alignment horizontal="center"/>
    </xf>
    <xf numFmtId="0" fontId="9" fillId="0" borderId="6" xfId="0" applyFont="1" applyFill="1" applyBorder="1" applyAlignment="1" applyProtection="1">
      <alignment horizont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23" xfId="0" applyFont="1" applyFill="1" applyBorder="1" applyAlignment="1" applyProtection="1">
      <alignment horizontal="center" vertical="center"/>
    </xf>
    <xf numFmtId="0" fontId="2" fillId="0" borderId="0" xfId="3" applyFont="1" applyAlignment="1" applyProtection="1">
      <alignment horizontal="center" wrapText="1"/>
      <protection locked="0"/>
    </xf>
    <xf numFmtId="0" fontId="17" fillId="0" borderId="0" xfId="3" applyFont="1" applyBorder="1" applyAlignment="1" applyProtection="1">
      <alignment horizontal="center" vertical="center"/>
      <protection locked="0"/>
    </xf>
    <xf numFmtId="0" fontId="17" fillId="0" borderId="20" xfId="3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66" xfId="0" applyFont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horizontal="left" wrapText="1"/>
    </xf>
    <xf numFmtId="0" fontId="30" fillId="0" borderId="17" xfId="0" applyFont="1" applyFill="1" applyBorder="1" applyAlignment="1" applyProtection="1">
      <alignment horizontal="center"/>
      <protection locked="0"/>
    </xf>
    <xf numFmtId="0" fontId="30" fillId="0" borderId="12" xfId="0" applyFont="1" applyFill="1" applyBorder="1" applyAlignment="1" applyProtection="1">
      <alignment horizontal="center"/>
      <protection locked="0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23" xfId="0" applyFont="1" applyFill="1" applyBorder="1" applyAlignment="1" applyProtection="1">
      <alignment horizontal="center" vertical="center"/>
    </xf>
    <xf numFmtId="0" fontId="17" fillId="0" borderId="18" xfId="0" applyFont="1" applyFill="1" applyBorder="1" applyAlignment="1" applyProtection="1">
      <alignment horizontal="center" vertical="center"/>
    </xf>
    <xf numFmtId="0" fontId="17" fillId="0" borderId="20" xfId="0" applyFont="1" applyFill="1" applyBorder="1" applyAlignment="1" applyProtection="1">
      <alignment horizontal="center" vertical="center"/>
    </xf>
    <xf numFmtId="0" fontId="17" fillId="0" borderId="37" xfId="0" applyFont="1" applyFill="1" applyBorder="1" applyAlignment="1" applyProtection="1">
      <alignment horizontal="center" vertical="center"/>
    </xf>
    <xf numFmtId="0" fontId="17" fillId="0" borderId="72" xfId="0" applyFont="1" applyFill="1" applyBorder="1" applyAlignment="1" applyProtection="1">
      <alignment horizontal="center" vertical="center"/>
    </xf>
    <xf numFmtId="0" fontId="17" fillId="0" borderId="38" xfId="0" applyFont="1" applyFill="1" applyBorder="1" applyAlignment="1" applyProtection="1">
      <alignment horizontal="center" vertical="center"/>
    </xf>
    <xf numFmtId="0" fontId="32" fillId="0" borderId="20" xfId="0" applyFont="1" applyBorder="1" applyAlignment="1" applyProtection="1">
      <alignment horizontal="right" vertical="center"/>
    </xf>
    <xf numFmtId="0" fontId="30" fillId="0" borderId="58" xfId="0" applyFont="1" applyFill="1" applyBorder="1" applyAlignment="1" applyProtection="1">
      <alignment horizontal="center"/>
    </xf>
    <xf numFmtId="0" fontId="30" fillId="0" borderId="62" xfId="0" applyFont="1" applyFill="1" applyBorder="1" applyAlignment="1" applyProtection="1">
      <alignment horizontal="center"/>
    </xf>
    <xf numFmtId="0" fontId="17" fillId="0" borderId="49" xfId="0" applyFont="1" applyFill="1" applyBorder="1" applyAlignment="1" applyProtection="1">
      <alignment horizontal="center" vertical="center" wrapText="1"/>
    </xf>
    <xf numFmtId="0" fontId="17" fillId="0" borderId="43" xfId="0" applyFont="1" applyFill="1" applyBorder="1" applyAlignment="1" applyProtection="1">
      <alignment horizontal="center" vertical="center" wrapText="1"/>
    </xf>
    <xf numFmtId="0" fontId="17" fillId="0" borderId="44" xfId="0" applyFont="1" applyFill="1" applyBorder="1" applyAlignment="1" applyProtection="1">
      <alignment horizontal="center" vertical="center" wrapText="1"/>
    </xf>
    <xf numFmtId="0" fontId="17" fillId="0" borderId="15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/>
    </xf>
    <xf numFmtId="0" fontId="17" fillId="0" borderId="13" xfId="0" applyFont="1" applyFill="1" applyBorder="1" applyAlignment="1" applyProtection="1">
      <alignment horizontal="center" vertical="center"/>
    </xf>
    <xf numFmtId="0" fontId="34" fillId="0" borderId="22" xfId="0" applyFont="1" applyFill="1" applyBorder="1" applyAlignment="1" applyProtection="1">
      <alignment horizontal="center" vertical="center"/>
    </xf>
    <xf numFmtId="0" fontId="34" fillId="0" borderId="3" xfId="0" applyFont="1" applyFill="1" applyBorder="1" applyAlignment="1" applyProtection="1">
      <alignment horizontal="center" vertical="center"/>
    </xf>
    <xf numFmtId="0" fontId="34" fillId="0" borderId="16" xfId="0" applyFont="1" applyFill="1" applyBorder="1" applyAlignment="1" applyProtection="1">
      <alignment horizontal="center" vertical="center"/>
    </xf>
    <xf numFmtId="0" fontId="34" fillId="0" borderId="76" xfId="0" applyFont="1" applyFill="1" applyBorder="1" applyAlignment="1" applyProtection="1">
      <alignment horizontal="center" vertical="center"/>
    </xf>
    <xf numFmtId="0" fontId="34" fillId="0" borderId="23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34" fillId="0" borderId="21" xfId="0" applyFont="1" applyFill="1" applyBorder="1" applyAlignment="1" applyProtection="1">
      <alignment horizontal="center" vertical="center"/>
    </xf>
    <xf numFmtId="0" fontId="1" fillId="0" borderId="33" xfId="0" applyNumberFormat="1" applyFont="1" applyFill="1" applyBorder="1" applyAlignment="1" applyProtection="1">
      <alignment horizontal="center"/>
    </xf>
    <xf numFmtId="0" fontId="17" fillId="0" borderId="40" xfId="0" applyFont="1" applyFill="1" applyBorder="1" applyAlignment="1" applyProtection="1">
      <alignment horizontal="center" vertical="center"/>
    </xf>
    <xf numFmtId="0" fontId="17" fillId="0" borderId="75" xfId="0" applyFont="1" applyFill="1" applyBorder="1" applyAlignment="1" applyProtection="1">
      <alignment horizontal="center" vertical="center"/>
    </xf>
    <xf numFmtId="49" fontId="17" fillId="0" borderId="73" xfId="0" applyNumberFormat="1" applyFont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23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wrapText="1"/>
    </xf>
    <xf numFmtId="0" fontId="30" fillId="0" borderId="0" xfId="0" quotePrefix="1" applyFont="1" applyFill="1" applyBorder="1" applyAlignment="1" applyProtection="1">
      <alignment horizontal="center" vertical="center"/>
    </xf>
    <xf numFmtId="0" fontId="30" fillId="0" borderId="23" xfId="0" quotePrefix="1" applyFont="1" applyFill="1" applyBorder="1" applyAlignment="1" applyProtection="1">
      <alignment horizontal="center" vertical="center"/>
    </xf>
    <xf numFmtId="0" fontId="34" fillId="0" borderId="56" xfId="0" applyFont="1" applyBorder="1" applyAlignment="1" applyProtection="1">
      <alignment horizontal="center" vertical="center"/>
    </xf>
    <xf numFmtId="0" fontId="34" fillId="0" borderId="69" xfId="0" applyFont="1" applyBorder="1" applyAlignment="1" applyProtection="1">
      <alignment horizontal="center" vertical="center"/>
    </xf>
    <xf numFmtId="0" fontId="36" fillId="3" borderId="27" xfId="0" applyFont="1" applyFill="1" applyBorder="1" applyAlignment="1" applyProtection="1">
      <alignment horizontal="left" vertical="center"/>
    </xf>
    <xf numFmtId="0" fontId="36" fillId="3" borderId="3" xfId="0" applyFont="1" applyFill="1" applyBorder="1" applyAlignment="1" applyProtection="1">
      <alignment horizontal="left" vertical="center"/>
    </xf>
    <xf numFmtId="0" fontId="36" fillId="3" borderId="16" xfId="0" applyFont="1" applyFill="1" applyBorder="1" applyAlignment="1" applyProtection="1">
      <alignment horizontal="left" vertical="center"/>
    </xf>
    <xf numFmtId="0" fontId="36" fillId="3" borderId="22" xfId="0" applyFont="1" applyFill="1" applyBorder="1" applyAlignment="1" applyProtection="1">
      <alignment horizontal="left" vertical="center"/>
    </xf>
    <xf numFmtId="0" fontId="36" fillId="3" borderId="66" xfId="0" applyFont="1" applyFill="1" applyBorder="1" applyAlignment="1" applyProtection="1">
      <alignment horizontal="left" vertical="center"/>
    </xf>
    <xf numFmtId="0" fontId="36" fillId="0" borderId="55" xfId="0" applyFont="1" applyFill="1" applyBorder="1" applyAlignment="1" applyProtection="1">
      <alignment horizontal="center" vertical="center"/>
    </xf>
    <xf numFmtId="0" fontId="36" fillId="0" borderId="5" xfId="0" applyFont="1" applyFill="1" applyBorder="1" applyAlignment="1" applyProtection="1">
      <alignment horizontal="center" vertical="center"/>
    </xf>
    <xf numFmtId="0" fontId="48" fillId="0" borderId="56" xfId="0" applyFont="1" applyFill="1" applyBorder="1" applyAlignment="1" applyProtection="1">
      <alignment horizontal="center" vertical="center"/>
    </xf>
    <xf numFmtId="0" fontId="48" fillId="0" borderId="25" xfId="0" applyFont="1" applyFill="1" applyBorder="1" applyAlignment="1" applyProtection="1">
      <alignment horizontal="center" vertical="center"/>
    </xf>
    <xf numFmtId="0" fontId="48" fillId="0" borderId="69" xfId="0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23" xfId="0" applyFont="1" applyFill="1" applyBorder="1" applyAlignment="1" applyProtection="1">
      <alignment horizontal="center" vertical="center"/>
    </xf>
    <xf numFmtId="0" fontId="39" fillId="0" borderId="0" xfId="0" quotePrefix="1" applyFont="1" applyFill="1" applyBorder="1" applyAlignment="1" applyProtection="1">
      <alignment horizontal="center" vertical="center" wrapText="1"/>
    </xf>
    <xf numFmtId="0" fontId="39" fillId="0" borderId="23" xfId="0" quotePrefix="1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41" fillId="0" borderId="0" xfId="0" applyFont="1" applyBorder="1" applyAlignment="1" applyProtection="1">
      <alignment horizontal="left" wrapText="1"/>
    </xf>
    <xf numFmtId="0" fontId="46" fillId="0" borderId="0" xfId="0" applyFont="1" applyAlignment="1" applyProtection="1">
      <alignment horizontal="center"/>
    </xf>
    <xf numFmtId="0" fontId="46" fillId="0" borderId="0" xfId="0" applyFont="1" applyBorder="1" applyAlignment="1" applyProtection="1">
      <alignment horizontal="center"/>
    </xf>
    <xf numFmtId="0" fontId="36" fillId="0" borderId="26" xfId="0" applyFont="1" applyFill="1" applyBorder="1" applyAlignment="1" applyProtection="1">
      <alignment horizontal="center" vertical="center"/>
    </xf>
    <xf numFmtId="0" fontId="48" fillId="0" borderId="22" xfId="0" applyFont="1" applyFill="1" applyBorder="1" applyAlignment="1" applyProtection="1">
      <alignment horizontal="center" vertical="center"/>
    </xf>
    <xf numFmtId="0" fontId="48" fillId="0" borderId="23" xfId="0" applyFont="1" applyFill="1" applyBorder="1" applyAlignment="1" applyProtection="1">
      <alignment horizontal="center" vertical="center"/>
    </xf>
    <xf numFmtId="0" fontId="48" fillId="0" borderId="66" xfId="0" applyFont="1" applyFill="1" applyBorder="1" applyAlignment="1" applyProtection="1">
      <alignment horizontal="center" vertical="center"/>
    </xf>
    <xf numFmtId="0" fontId="34" fillId="0" borderId="25" xfId="0" applyFont="1" applyBorder="1" applyAlignment="1" applyProtection="1">
      <alignment horizontal="center" vertical="center"/>
    </xf>
    <xf numFmtId="0" fontId="53" fillId="0" borderId="0" xfId="0" applyFont="1" applyBorder="1" applyAlignment="1" applyProtection="1">
      <alignment horizontal="center" vertical="center"/>
      <protection locked="0"/>
    </xf>
    <xf numFmtId="0" fontId="36" fillId="0" borderId="15" xfId="5" applyFont="1" applyFill="1" applyBorder="1" applyAlignment="1" applyProtection="1">
      <alignment horizontal="center" vertical="center" wrapText="1"/>
    </xf>
    <xf numFmtId="0" fontId="36" fillId="0" borderId="2" xfId="5" applyFont="1" applyFill="1" applyBorder="1" applyAlignment="1" applyProtection="1">
      <alignment horizontal="center" vertical="center" wrapText="1"/>
    </xf>
    <xf numFmtId="0" fontId="36" fillId="0" borderId="13" xfId="5" applyFont="1" applyFill="1" applyBorder="1" applyAlignment="1" applyProtection="1">
      <alignment horizontal="center" vertical="center" wrapText="1"/>
    </xf>
    <xf numFmtId="0" fontId="48" fillId="0" borderId="22" xfId="5" applyFont="1" applyFill="1" applyBorder="1" applyAlignment="1" applyProtection="1">
      <alignment horizontal="center" vertical="center"/>
    </xf>
    <xf numFmtId="0" fontId="48" fillId="0" borderId="3" xfId="5" applyFont="1" applyFill="1" applyBorder="1" applyAlignment="1" applyProtection="1">
      <alignment horizontal="center" vertical="center"/>
    </xf>
    <xf numFmtId="0" fontId="48" fillId="0" borderId="16" xfId="5" applyFont="1" applyFill="1" applyBorder="1" applyAlignment="1" applyProtection="1">
      <alignment horizontal="center" vertical="center"/>
    </xf>
    <xf numFmtId="0" fontId="48" fillId="0" borderId="66" xfId="5" applyFont="1" applyFill="1" applyBorder="1" applyAlignment="1" applyProtection="1">
      <alignment horizontal="center" vertical="center"/>
    </xf>
    <xf numFmtId="0" fontId="36" fillId="0" borderId="18" xfId="5" applyFont="1" applyFill="1" applyBorder="1" applyAlignment="1" applyProtection="1">
      <alignment horizontal="center" vertical="center"/>
    </xf>
    <xf numFmtId="0" fontId="36" fillId="0" borderId="37" xfId="5" applyFont="1" applyFill="1" applyBorder="1" applyAlignment="1" applyProtection="1">
      <alignment horizontal="center" vertical="center"/>
    </xf>
    <xf numFmtId="0" fontId="36" fillId="0" borderId="20" xfId="5" applyFont="1" applyFill="1" applyBorder="1" applyAlignment="1" applyProtection="1">
      <alignment horizontal="center" vertical="center"/>
    </xf>
    <xf numFmtId="0" fontId="36" fillId="0" borderId="38" xfId="5" applyFont="1" applyFill="1" applyBorder="1" applyAlignment="1" applyProtection="1">
      <alignment horizontal="center" vertical="center"/>
    </xf>
    <xf numFmtId="0" fontId="51" fillId="0" borderId="0" xfId="2" applyFont="1" applyBorder="1" applyAlignment="1" applyProtection="1">
      <alignment horizontal="center"/>
    </xf>
    <xf numFmtId="0" fontId="36" fillId="0" borderId="17" xfId="5" applyFont="1" applyFill="1" applyBorder="1" applyAlignment="1" applyProtection="1">
      <alignment horizontal="left" vertical="center"/>
      <protection locked="0"/>
    </xf>
    <xf numFmtId="0" fontId="36" fillId="0" borderId="29" xfId="5" applyFont="1" applyFill="1" applyBorder="1" applyAlignment="1" applyProtection="1">
      <alignment horizontal="left" vertical="center"/>
      <protection locked="0"/>
    </xf>
    <xf numFmtId="0" fontId="36" fillId="0" borderId="35" xfId="5" applyFont="1" applyFill="1" applyBorder="1" applyAlignment="1" applyProtection="1">
      <alignment horizontal="left" vertical="center"/>
      <protection locked="0"/>
    </xf>
    <xf numFmtId="0" fontId="50" fillId="0" borderId="20" xfId="2" applyFont="1" applyBorder="1" applyAlignment="1" applyProtection="1">
      <alignment horizontal="center" vertical="center"/>
      <protection locked="0"/>
    </xf>
    <xf numFmtId="0" fontId="50" fillId="0" borderId="38" xfId="2" applyFont="1" applyBorder="1" applyAlignment="1" applyProtection="1">
      <alignment horizontal="center" vertical="center"/>
      <protection locked="0"/>
    </xf>
    <xf numFmtId="0" fontId="36" fillId="0" borderId="0" xfId="5" applyFont="1" applyFill="1" applyBorder="1" applyAlignment="1" applyProtection="1">
      <alignment vertical="top"/>
    </xf>
    <xf numFmtId="0" fontId="50" fillId="0" borderId="0" xfId="2" applyFont="1" applyBorder="1" applyAlignment="1" applyProtection="1">
      <alignment vertical="top"/>
    </xf>
    <xf numFmtId="0" fontId="50" fillId="0" borderId="21" xfId="2" applyFont="1" applyBorder="1" applyAlignment="1" applyProtection="1">
      <alignment vertical="top"/>
    </xf>
    <xf numFmtId="0" fontId="36" fillId="0" borderId="58" xfId="2" applyFont="1" applyBorder="1" applyAlignment="1" applyProtection="1">
      <alignment horizontal="center" vertical="center"/>
      <protection locked="0"/>
    </xf>
    <xf numFmtId="0" fontId="50" fillId="0" borderId="58" xfId="2" applyFont="1" applyBorder="1" applyAlignment="1" applyProtection="1">
      <alignment horizontal="center" vertical="center"/>
      <protection locked="0"/>
    </xf>
    <xf numFmtId="0" fontId="50" fillId="0" borderId="62" xfId="2" applyFont="1" applyBorder="1" applyAlignment="1" applyProtection="1">
      <alignment horizontal="center" vertical="center"/>
      <protection locked="0"/>
    </xf>
    <xf numFmtId="0" fontId="36" fillId="0" borderId="17" xfId="5" applyFont="1" applyFill="1" applyBorder="1" applyAlignment="1" applyProtection="1">
      <alignment vertical="center"/>
    </xf>
    <xf numFmtId="0" fontId="50" fillId="0" borderId="29" xfId="0" applyFont="1" applyBorder="1" applyAlignment="1" applyProtection="1">
      <alignment vertical="center"/>
    </xf>
    <xf numFmtId="0" fontId="36" fillId="0" borderId="17" xfId="5" applyFont="1" applyBorder="1" applyAlignment="1" applyProtection="1">
      <alignment vertical="center"/>
      <protection locked="0"/>
    </xf>
    <xf numFmtId="0" fontId="50" fillId="0" borderId="29" xfId="2" applyFont="1" applyBorder="1" applyAlignment="1" applyProtection="1">
      <alignment vertical="center"/>
      <protection locked="0"/>
    </xf>
    <xf numFmtId="0" fontId="50" fillId="0" borderId="12" xfId="2" applyFont="1" applyBorder="1" applyAlignment="1" applyProtection="1">
      <alignment vertical="center"/>
      <protection locked="0"/>
    </xf>
    <xf numFmtId="0" fontId="36" fillId="0" borderId="0" xfId="5" applyFont="1" applyFill="1" applyBorder="1" applyAlignment="1" applyProtection="1">
      <alignment horizontal="center" vertical="top"/>
    </xf>
    <xf numFmtId="0" fontId="36" fillId="0" borderId="23" xfId="5" applyFont="1" applyFill="1" applyBorder="1" applyAlignment="1" applyProtection="1">
      <alignment horizontal="center" vertical="top"/>
    </xf>
    <xf numFmtId="0" fontId="36" fillId="0" borderId="17" xfId="5" applyFont="1" applyFill="1" applyBorder="1" applyAlignment="1" applyProtection="1">
      <alignment vertical="center" wrapText="1"/>
    </xf>
    <xf numFmtId="0" fontId="17" fillId="0" borderId="17" xfId="0" applyFont="1" applyBorder="1" applyAlignment="1" applyProtection="1">
      <alignment vertical="center" wrapText="1"/>
    </xf>
  </cellXfs>
  <cellStyles count="8">
    <cellStyle name="Comma" xfId="7" builtinId="3"/>
    <cellStyle name="Normal" xfId="0" builtinId="0"/>
    <cellStyle name="Normal 2" xfId="1"/>
    <cellStyle name="Normal_ECE1" xfId="2"/>
    <cellStyle name="Normal_JFSQ2001e" xfId="3"/>
    <cellStyle name="Normal_jqrev" xfId="4"/>
    <cellStyle name="Normal_YBFPQNEW" xfId="5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1</xdr:col>
      <xdr:colOff>3352800</xdr:colOff>
      <xdr:row>3</xdr:row>
      <xdr:rowOff>114300</xdr:rowOff>
    </xdr:to>
    <xdr:pic>
      <xdr:nvPicPr>
        <xdr:cNvPr id="63709" name="Picture 1">
          <a:extLst>
            <a:ext uri="{FF2B5EF4-FFF2-40B4-BE49-F238E27FC236}">
              <a16:creationId xmlns:a16="http://schemas.microsoft.com/office/drawing/2014/main" id="{00000000-0008-0000-0100-0000DDF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7625"/>
          <a:ext cx="36290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57150</xdr:rowOff>
    </xdr:from>
    <xdr:to>
      <xdr:col>1</xdr:col>
      <xdr:colOff>3667125</xdr:colOff>
      <xdr:row>4</xdr:row>
      <xdr:rowOff>142875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19075"/>
          <a:ext cx="36385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47625</xdr:rowOff>
    </xdr:from>
    <xdr:to>
      <xdr:col>1</xdr:col>
      <xdr:colOff>3781425</xdr:colOff>
      <xdr:row>4</xdr:row>
      <xdr:rowOff>161925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09550"/>
          <a:ext cx="3629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318407</xdr:colOff>
      <xdr:row>5</xdr:row>
      <xdr:rowOff>123825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409575"/>
          <a:ext cx="364263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95250</xdr:rowOff>
    </xdr:to>
    <xdr:pic>
      <xdr:nvPicPr>
        <xdr:cNvPr id="25424" name="Picture 1">
          <a:extLst>
            <a:ext uri="{FF2B5EF4-FFF2-40B4-BE49-F238E27FC236}">
              <a16:creationId xmlns:a16="http://schemas.microsoft.com/office/drawing/2014/main" id="{00000000-0008-0000-0900-000050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212"/>
  <sheetViews>
    <sheetView showGridLines="0" zoomScale="85" zoomScaleNormal="85" zoomScaleSheetLayoutView="100" workbookViewId="0">
      <selection activeCell="D9" sqref="D9"/>
    </sheetView>
  </sheetViews>
  <sheetFormatPr defaultColWidth="9.625" defaultRowHeight="12.75" customHeight="1" x14ac:dyDescent="0.2"/>
  <cols>
    <col min="1" max="1" width="8.375" style="5" customWidth="1"/>
    <col min="2" max="2" width="64.75" style="6" customWidth="1"/>
    <col min="3" max="3" width="9.5" style="6" customWidth="1"/>
    <col min="4" max="5" width="22.5" style="6" customWidth="1"/>
    <col min="6" max="6" width="9.75" style="6" customWidth="1"/>
    <col min="7" max="7" width="9.625" style="6" customWidth="1"/>
    <col min="8" max="8" width="8.875" style="6" customWidth="1"/>
    <col min="9" max="9" width="69" style="6" customWidth="1"/>
    <col min="10" max="10" width="9.375" style="6" customWidth="1"/>
    <col min="11" max="12" width="10.375" style="6" customWidth="1"/>
    <col min="13" max="13" width="12.625" style="6" customWidth="1"/>
    <col min="14" max="14" width="1.625" style="6" customWidth="1"/>
    <col min="15" max="15" width="12.625" style="6" customWidth="1"/>
    <col min="16" max="16" width="1.625" style="6" customWidth="1"/>
    <col min="17" max="17" width="15.625" style="6" customWidth="1"/>
    <col min="18" max="18" width="36.875" style="6" customWidth="1"/>
    <col min="19" max="21" width="10.625" style="6" customWidth="1"/>
    <col min="22" max="22" width="3.375" style="6" customWidth="1"/>
    <col min="23" max="23" width="11.875" style="6" customWidth="1"/>
    <col min="24" max="32" width="15.625" style="6" customWidth="1"/>
    <col min="33" max="33" width="12.625" style="6" customWidth="1"/>
    <col min="34" max="34" width="1.625" style="6" customWidth="1"/>
    <col min="35" max="16384" width="9.625" style="6"/>
  </cols>
  <sheetData>
    <row r="1" spans="1:29" ht="17.100000000000001" customHeight="1" x14ac:dyDescent="0.2">
      <c r="A1" s="9"/>
      <c r="B1" s="39" t="s">
        <v>0</v>
      </c>
      <c r="C1" s="87" t="s">
        <v>31</v>
      </c>
      <c r="D1" s="202" t="s">
        <v>250</v>
      </c>
      <c r="E1" s="196" t="s">
        <v>249</v>
      </c>
      <c r="H1" s="50"/>
      <c r="I1" s="50"/>
      <c r="J1" s="51" t="str">
        <f>C1</f>
        <v xml:space="preserve">Country: </v>
      </c>
      <c r="K1" s="51" t="str">
        <f>D1</f>
        <v xml:space="preserve"> Georgia</v>
      </c>
      <c r="L1" s="50"/>
    </row>
    <row r="2" spans="1:29" ht="17.100000000000001" customHeight="1" x14ac:dyDescent="0.2">
      <c r="A2" s="10"/>
      <c r="B2" s="38" t="s">
        <v>0</v>
      </c>
      <c r="C2" s="710" t="s">
        <v>14</v>
      </c>
      <c r="D2" s="711"/>
      <c r="E2" s="197"/>
      <c r="H2" s="50"/>
      <c r="I2" s="50"/>
      <c r="J2" s="50"/>
      <c r="K2" s="50"/>
      <c r="L2" s="50"/>
    </row>
    <row r="3" spans="1:29" ht="17.100000000000001" customHeight="1" x14ac:dyDescent="0.2">
      <c r="A3" s="10"/>
      <c r="B3" s="38" t="s">
        <v>0</v>
      </c>
      <c r="C3" s="726" t="s">
        <v>0</v>
      </c>
      <c r="D3" s="727"/>
      <c r="E3" s="728"/>
      <c r="H3" s="50"/>
      <c r="I3" s="50"/>
      <c r="J3" s="50"/>
      <c r="K3" s="50"/>
      <c r="L3" s="50"/>
    </row>
    <row r="4" spans="1:29" ht="17.100000000000001" customHeight="1" x14ac:dyDescent="0.2">
      <c r="A4" s="10"/>
      <c r="B4" s="38"/>
      <c r="C4" s="88" t="s">
        <v>10</v>
      </c>
      <c r="D4" s="146"/>
      <c r="E4" s="147"/>
      <c r="H4" s="50"/>
      <c r="I4" s="50"/>
      <c r="J4" s="50"/>
      <c r="K4" s="50"/>
      <c r="L4" s="50"/>
      <c r="T4" s="144" t="s">
        <v>167</v>
      </c>
      <c r="U4" s="144"/>
    </row>
    <row r="5" spans="1:29" ht="17.100000000000001" customHeight="1" x14ac:dyDescent="0.2">
      <c r="A5" s="717" t="s">
        <v>230</v>
      </c>
      <c r="B5" s="718"/>
      <c r="C5" s="729"/>
      <c r="D5" s="730"/>
      <c r="E5" s="731"/>
      <c r="H5" s="50"/>
      <c r="I5" s="50"/>
      <c r="J5" s="50"/>
      <c r="K5" s="50"/>
      <c r="L5" s="50"/>
      <c r="T5" s="144" t="s">
        <v>166</v>
      </c>
      <c r="U5" s="144"/>
    </row>
    <row r="6" spans="1:29" ht="17.100000000000001" customHeight="1" x14ac:dyDescent="0.3">
      <c r="A6" s="719"/>
      <c r="B6" s="718"/>
      <c r="C6" s="148"/>
      <c r="D6" s="149"/>
      <c r="E6" s="150"/>
      <c r="H6" s="50"/>
      <c r="I6" s="50"/>
      <c r="J6" s="50"/>
      <c r="K6" s="50"/>
      <c r="L6" s="50"/>
      <c r="Q6" s="109" t="s">
        <v>160</v>
      </c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</row>
    <row r="7" spans="1:29" ht="16.5" customHeight="1" x14ac:dyDescent="0.2">
      <c r="A7" s="720" t="s">
        <v>229</v>
      </c>
      <c r="B7" s="721"/>
      <c r="C7" s="88" t="s">
        <v>11</v>
      </c>
      <c r="D7" s="198"/>
      <c r="E7" s="89" t="s">
        <v>12</v>
      </c>
      <c r="H7" s="50"/>
      <c r="I7" s="732" t="s">
        <v>239</v>
      </c>
      <c r="J7" s="50"/>
      <c r="K7" s="725" t="s">
        <v>67</v>
      </c>
      <c r="L7" s="725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</row>
    <row r="8" spans="1:29" ht="19.5" customHeight="1" x14ac:dyDescent="0.2">
      <c r="A8" s="720" t="s">
        <v>26</v>
      </c>
      <c r="B8" s="721"/>
      <c r="C8" s="88" t="s">
        <v>13</v>
      </c>
      <c r="D8" s="199"/>
      <c r="E8" s="147"/>
      <c r="H8" s="50"/>
      <c r="I8" s="732"/>
      <c r="J8" s="50"/>
      <c r="K8" s="725"/>
      <c r="L8" s="725"/>
      <c r="Q8" s="110" t="s">
        <v>156</v>
      </c>
      <c r="R8" s="110"/>
      <c r="S8" s="110"/>
      <c r="T8" s="110"/>
      <c r="U8" s="110"/>
      <c r="V8" s="110"/>
      <c r="W8" s="722"/>
      <c r="X8" s="722"/>
      <c r="Y8" s="722"/>
      <c r="Z8" s="110"/>
      <c r="AA8" s="110"/>
      <c r="AB8" s="110"/>
      <c r="AC8" s="110"/>
    </row>
    <row r="9" spans="1:29" ht="15.75" customHeight="1" x14ac:dyDescent="0.2">
      <c r="A9" s="36"/>
      <c r="B9" s="18"/>
      <c r="C9" s="15"/>
      <c r="D9" s="19">
        <v>51</v>
      </c>
      <c r="E9" s="20">
        <v>51</v>
      </c>
      <c r="H9" s="53" t="s">
        <v>0</v>
      </c>
      <c r="I9" s="54"/>
      <c r="J9" s="52" t="s">
        <v>0</v>
      </c>
      <c r="K9" s="52"/>
      <c r="L9" s="52"/>
      <c r="Q9" s="110"/>
      <c r="R9" s="110"/>
      <c r="S9" s="110"/>
      <c r="T9" s="110"/>
      <c r="U9" s="110"/>
      <c r="V9" s="111"/>
      <c r="W9" s="722"/>
      <c r="X9" s="722"/>
      <c r="Y9" s="722"/>
      <c r="Z9" s="110"/>
      <c r="AA9" s="110"/>
      <c r="AB9" s="110"/>
      <c r="AC9" s="110"/>
    </row>
    <row r="10" spans="1:29" ht="12.75" customHeight="1" x14ac:dyDescent="0.2">
      <c r="A10" s="11" t="s">
        <v>15</v>
      </c>
      <c r="B10" s="37" t="s">
        <v>15</v>
      </c>
      <c r="C10" s="715" t="s">
        <v>8</v>
      </c>
      <c r="D10" s="162">
        <v>2016</v>
      </c>
      <c r="E10" s="17">
        <f>D10+1</f>
        <v>2017</v>
      </c>
      <c r="F10" s="48"/>
      <c r="G10" s="48"/>
      <c r="H10" s="46" t="s">
        <v>15</v>
      </c>
      <c r="I10" s="174" t="str">
        <f>B10</f>
        <v>Product</v>
      </c>
      <c r="J10" s="46" t="str">
        <f>C10</f>
        <v>Unit</v>
      </c>
      <c r="K10" s="55">
        <f>D10</f>
        <v>2016</v>
      </c>
      <c r="L10" s="56">
        <f>E10</f>
        <v>2017</v>
      </c>
      <c r="Q10" s="110"/>
      <c r="R10" s="110"/>
      <c r="S10" s="135">
        <f>D10</f>
        <v>2016</v>
      </c>
      <c r="T10" s="135">
        <f>E10</f>
        <v>2017</v>
      </c>
      <c r="U10" s="135" t="s">
        <v>140</v>
      </c>
      <c r="V10" s="111"/>
      <c r="W10" s="6" t="s">
        <v>165</v>
      </c>
      <c r="X10" s="112"/>
      <c r="Y10" s="112"/>
      <c r="Z10" s="132"/>
      <c r="AB10" s="110"/>
      <c r="AC10" s="110"/>
    </row>
    <row r="11" spans="1:29" ht="12.75" customHeight="1" x14ac:dyDescent="0.2">
      <c r="A11" s="3" t="s">
        <v>6</v>
      </c>
      <c r="B11" s="1"/>
      <c r="C11" s="716"/>
      <c r="D11" s="2" t="s">
        <v>7</v>
      </c>
      <c r="E11" s="4" t="s">
        <v>7</v>
      </c>
      <c r="H11" s="47" t="s">
        <v>6</v>
      </c>
      <c r="I11" s="57"/>
      <c r="J11" s="58"/>
      <c r="K11" s="59" t="str">
        <f>D11</f>
        <v>Quantity</v>
      </c>
      <c r="L11" s="60" t="str">
        <f>E11</f>
        <v>Quantity</v>
      </c>
      <c r="Q11" s="723" t="s">
        <v>142</v>
      </c>
      <c r="R11" s="118" t="s">
        <v>143</v>
      </c>
      <c r="S11" s="119" t="str">
        <f>IF(ISNUMBER(D17+#REF!-#REF!-D27),D17+#REF!-#REF!-D27,"Missing data")</f>
        <v>Missing data</v>
      </c>
      <c r="T11" s="119" t="str">
        <f>IF(ISNUMBER(E17+#REF!-#REF!-E27),E17+#REF!-#REF!-E27,"Missing data")</f>
        <v>Missing data</v>
      </c>
      <c r="U11" s="114" t="str">
        <f>IF(ISNUMBER(T11/S11-1),T11/S11-1,"missing data")</f>
        <v>missing data</v>
      </c>
      <c r="V11" s="113"/>
      <c r="W11" s="110" t="s">
        <v>141</v>
      </c>
      <c r="X11" s="112"/>
      <c r="Y11" s="112"/>
      <c r="Z11" s="132"/>
      <c r="AB11" s="110"/>
      <c r="AC11" s="110"/>
    </row>
    <row r="12" spans="1:29" s="12" customFormat="1" ht="12.75" customHeight="1" x14ac:dyDescent="0.2">
      <c r="A12" s="712" t="s">
        <v>139</v>
      </c>
      <c r="B12" s="713"/>
      <c r="C12" s="713"/>
      <c r="D12" s="713"/>
      <c r="E12" s="714"/>
      <c r="H12" s="75"/>
      <c r="I12" s="61" t="str">
        <f>A12</f>
        <v>REMOVALS OF ROUNDWOOD (WOOD IN THE ROUGH)</v>
      </c>
      <c r="J12" s="107"/>
      <c r="K12" s="107"/>
      <c r="L12" s="108"/>
      <c r="Q12" s="724"/>
      <c r="R12" s="137" t="s">
        <v>161</v>
      </c>
      <c r="S12" s="140" t="str">
        <f>IF(ISNUMBER(D52-D53*X28),(D52-D53)*X28,"missing data")</f>
        <v>missing data</v>
      </c>
      <c r="T12" s="140" t="str">
        <f>IF(ISNUMBER(E52-E53*X28),(E52-E53)*X28,"missing data")</f>
        <v>missing data</v>
      </c>
      <c r="U12" s="124" t="str">
        <f t="shared" ref="U12:U23" si="0">IF(ISNUMBER(T12/S12-1),T12/S12-1,"missing data")</f>
        <v>missing data</v>
      </c>
      <c r="V12" s="138"/>
      <c r="W12" s="110" t="s">
        <v>144</v>
      </c>
      <c r="Y12" s="117"/>
      <c r="Z12" s="133"/>
      <c r="AB12" s="117"/>
      <c r="AC12" s="117"/>
    </row>
    <row r="13" spans="1:29" s="12" customFormat="1" ht="12.75" customHeight="1" x14ac:dyDescent="0.2">
      <c r="A13" s="158">
        <v>1</v>
      </c>
      <c r="B13" s="151" t="s">
        <v>135</v>
      </c>
      <c r="C13" s="152" t="s">
        <v>96</v>
      </c>
      <c r="D13" s="155">
        <v>576.88080000000002</v>
      </c>
      <c r="E13" s="160">
        <v>584.5421</v>
      </c>
      <c r="H13" s="27">
        <f>A13</f>
        <v>1</v>
      </c>
      <c r="I13" s="92" t="str">
        <f>B13</f>
        <v>ROUNDWOOD (WOOD IN THE ROUGH)</v>
      </c>
      <c r="J13" s="41" t="s">
        <v>96</v>
      </c>
      <c r="K13" s="62">
        <f>D13-(D14+D17)</f>
        <v>0</v>
      </c>
      <c r="L13" s="63">
        <f>E13-(E14+E17)</f>
        <v>1.0000000008858478E-4</v>
      </c>
      <c r="Q13" s="175" t="s">
        <v>153</v>
      </c>
      <c r="R13" s="120" t="s">
        <v>149</v>
      </c>
      <c r="S13" s="121" t="str">
        <f>IF(ISNUMBER(D36*X29),D36*X29,"missing data")</f>
        <v>missing data</v>
      </c>
      <c r="T13" s="121" t="str">
        <f>IF(ISNUMBER(E36*X29),E36*X29,"missing data")</f>
        <v>missing data</v>
      </c>
      <c r="U13" s="114" t="str">
        <f t="shared" si="0"/>
        <v>missing data</v>
      </c>
      <c r="V13" s="122"/>
      <c r="W13" s="141">
        <v>2.4</v>
      </c>
      <c r="X13" s="117"/>
      <c r="Y13" s="117"/>
      <c r="Z13" s="133"/>
      <c r="AB13" s="117"/>
      <c r="AC13" s="117"/>
    </row>
    <row r="14" spans="1:29" s="14" customFormat="1" ht="14.25" x14ac:dyDescent="0.2">
      <c r="A14" s="49">
        <v>1.1000000000000001</v>
      </c>
      <c r="B14" s="45" t="s">
        <v>98</v>
      </c>
      <c r="C14" s="41" t="s">
        <v>96</v>
      </c>
      <c r="D14" s="165">
        <v>429.3064</v>
      </c>
      <c r="E14" s="165">
        <v>423.17079999999999</v>
      </c>
      <c r="H14" s="21">
        <f t="shared" ref="H14:H78" si="1">A14</f>
        <v>1.1000000000000001</v>
      </c>
      <c r="I14" s="93" t="str">
        <f t="shared" ref="I14:I77" si="2">B14</f>
        <v>WOOD FUEL (INCLUDING WOOD FOR CHARCOAL)</v>
      </c>
      <c r="J14" s="41" t="s">
        <v>96</v>
      </c>
      <c r="K14" s="64">
        <f>D14-(D15+D16)</f>
        <v>0</v>
      </c>
      <c r="L14" s="65">
        <f>E14-(E15+E16)</f>
        <v>0</v>
      </c>
      <c r="Q14" s="176"/>
      <c r="R14" s="178" t="s">
        <v>241</v>
      </c>
      <c r="S14" s="179">
        <f>IF(ISNUMBER(D39),D39,"Missing data")</f>
        <v>97</v>
      </c>
      <c r="T14" s="179">
        <f>IF(ISNUMBER(E39),E39,"Missing data")</f>
        <v>33.299999999999997</v>
      </c>
      <c r="U14" s="180">
        <f t="shared" si="0"/>
        <v>-0.65670103092783516</v>
      </c>
      <c r="V14" s="181"/>
      <c r="W14" s="141">
        <v>1</v>
      </c>
      <c r="X14" s="117"/>
      <c r="Z14" s="125"/>
      <c r="AB14" s="123"/>
      <c r="AC14" s="123"/>
    </row>
    <row r="15" spans="1:29" s="14" customFormat="1" ht="14.25" x14ac:dyDescent="0.2">
      <c r="A15" s="49" t="s">
        <v>19</v>
      </c>
      <c r="B15" s="29" t="s">
        <v>3</v>
      </c>
      <c r="C15" s="41" t="s">
        <v>96</v>
      </c>
      <c r="D15" s="165">
        <v>60.304600000000001</v>
      </c>
      <c r="E15" s="165">
        <v>63.499699999999997</v>
      </c>
      <c r="H15" s="21" t="str">
        <f t="shared" si="1"/>
        <v>1.1.C</v>
      </c>
      <c r="I15" s="94" t="str">
        <f t="shared" si="2"/>
        <v>Coniferous</v>
      </c>
      <c r="J15" s="41" t="s">
        <v>96</v>
      </c>
      <c r="K15" s="66"/>
      <c r="L15" s="67"/>
      <c r="Q15" s="176"/>
      <c r="R15" s="178" t="s">
        <v>242</v>
      </c>
      <c r="S15" s="179" t="str">
        <f>IF(ISNUMBER(D43),D43,"Missing data")</f>
        <v>Missing data</v>
      </c>
      <c r="T15" s="179" t="str">
        <f>IF(ISNUMBER(E43),E43,"Missing data")</f>
        <v>Missing data</v>
      </c>
      <c r="U15" s="180" t="str">
        <f t="shared" si="0"/>
        <v>missing data</v>
      </c>
      <c r="V15" s="181"/>
      <c r="W15" s="141">
        <v>1</v>
      </c>
      <c r="Z15" s="125"/>
      <c r="AB15" s="123"/>
      <c r="AC15" s="123"/>
    </row>
    <row r="16" spans="1:29" s="14" customFormat="1" ht="14.25" x14ac:dyDescent="0.2">
      <c r="A16" s="49" t="s">
        <v>54</v>
      </c>
      <c r="B16" s="29" t="s">
        <v>4</v>
      </c>
      <c r="C16" s="41" t="s">
        <v>96</v>
      </c>
      <c r="D16" s="165">
        <v>369.0018</v>
      </c>
      <c r="E16" s="165">
        <v>359.67110000000002</v>
      </c>
      <c r="H16" s="21" t="str">
        <f t="shared" si="1"/>
        <v>1.1.NC</v>
      </c>
      <c r="I16" s="94" t="str">
        <f t="shared" si="2"/>
        <v>Non-Coniferous</v>
      </c>
      <c r="J16" s="41" t="s">
        <v>96</v>
      </c>
      <c r="K16" s="68"/>
      <c r="L16" s="69"/>
      <c r="Q16" s="176"/>
      <c r="R16" s="178" t="s">
        <v>145</v>
      </c>
      <c r="S16" s="179" t="str">
        <f>IF(ISNUMBER(D48),D48,"Missing data")</f>
        <v>Missing data</v>
      </c>
      <c r="T16" s="179" t="str">
        <f>IF(ISNUMBER(E48),E48,"Missing data")</f>
        <v>Missing data</v>
      </c>
      <c r="U16" s="180" t="str">
        <f t="shared" si="0"/>
        <v>missing data</v>
      </c>
      <c r="V16" s="115"/>
      <c r="W16" s="141">
        <v>1</v>
      </c>
      <c r="Y16" s="117"/>
      <c r="Z16" s="123"/>
      <c r="AB16" s="125"/>
      <c r="AC16" s="123"/>
    </row>
    <row r="17" spans="1:29" s="14" customFormat="1" ht="14.25" x14ac:dyDescent="0.2">
      <c r="A17" s="49">
        <v>1.2</v>
      </c>
      <c r="B17" s="23" t="s">
        <v>134</v>
      </c>
      <c r="C17" s="41" t="s">
        <v>96</v>
      </c>
      <c r="D17" s="165">
        <v>147.5744</v>
      </c>
      <c r="E17" s="165">
        <v>161.37119999999999</v>
      </c>
      <c r="H17" s="21">
        <f t="shared" si="1"/>
        <v>1.2</v>
      </c>
      <c r="I17" s="93" t="str">
        <f t="shared" si="2"/>
        <v>INDUSTRIAL ROUNDWOOD</v>
      </c>
      <c r="J17" s="41" t="s">
        <v>96</v>
      </c>
      <c r="K17" s="64">
        <f>D17-(D18+D19)</f>
        <v>0</v>
      </c>
      <c r="L17" s="64">
        <f>E17-(E18+E19)</f>
        <v>0</v>
      </c>
      <c r="Q17" s="176"/>
      <c r="R17" s="182" t="s">
        <v>150</v>
      </c>
      <c r="S17" s="183" t="str">
        <f>IF(ISNUMBER(D52),D52,"missing data")</f>
        <v>missing data</v>
      </c>
      <c r="T17" s="183" t="str">
        <f>IF(ISNUMBER(E52),E52,"missing data")</f>
        <v>missing data</v>
      </c>
      <c r="U17" s="180" t="str">
        <f t="shared" si="0"/>
        <v>missing data</v>
      </c>
      <c r="V17" s="115"/>
      <c r="W17" s="141">
        <v>1.58</v>
      </c>
      <c r="X17" s="117"/>
      <c r="Y17" s="117"/>
      <c r="Z17" s="123"/>
      <c r="AB17" s="123"/>
      <c r="AC17" s="123"/>
    </row>
    <row r="18" spans="1:29" s="14" customFormat="1" ht="14.25" x14ac:dyDescent="0.2">
      <c r="A18" s="49" t="s">
        <v>20</v>
      </c>
      <c r="B18" s="24" t="s">
        <v>3</v>
      </c>
      <c r="C18" s="41" t="s">
        <v>96</v>
      </c>
      <c r="D18" s="165">
        <v>83.400199999999998</v>
      </c>
      <c r="E18" s="165">
        <v>78.252200000000002</v>
      </c>
      <c r="H18" s="21" t="str">
        <f t="shared" si="1"/>
        <v>1.2.C</v>
      </c>
      <c r="I18" s="94" t="str">
        <f t="shared" si="2"/>
        <v>Coniferous</v>
      </c>
      <c r="J18" s="41" t="s">
        <v>96</v>
      </c>
      <c r="K18" s="70" t="e">
        <f>D18-(D22+D25+D28)</f>
        <v>#VALUE!</v>
      </c>
      <c r="L18" s="70" t="e">
        <f>E18-(E22+E25+E28)</f>
        <v>#VALUE!</v>
      </c>
      <c r="Q18" s="176"/>
      <c r="R18" s="184" t="s">
        <v>151</v>
      </c>
      <c r="S18" s="185" t="str">
        <f>IF(ISNUMBER(D54),D54,"missing data")</f>
        <v>missing data</v>
      </c>
      <c r="T18" s="185" t="str">
        <f>IF(ISNUMBER(E54),E54,"missing data")</f>
        <v>missing data</v>
      </c>
      <c r="U18" s="180" t="str">
        <f t="shared" si="0"/>
        <v>missing data</v>
      </c>
      <c r="V18" s="115"/>
      <c r="W18" s="141">
        <v>1.8</v>
      </c>
      <c r="X18" s="117"/>
      <c r="Y18" s="123"/>
      <c r="Z18" s="123"/>
      <c r="AB18" s="123"/>
      <c r="AC18" s="123"/>
    </row>
    <row r="19" spans="1:29" s="14" customFormat="1" ht="14.25" x14ac:dyDescent="0.2">
      <c r="A19" s="49" t="s">
        <v>55</v>
      </c>
      <c r="B19" s="24" t="s">
        <v>4</v>
      </c>
      <c r="C19" s="41" t="s">
        <v>96</v>
      </c>
      <c r="D19" s="165">
        <v>64.174199999999999</v>
      </c>
      <c r="E19" s="165">
        <v>83.119</v>
      </c>
      <c r="H19" s="21" t="str">
        <f t="shared" si="1"/>
        <v>1.2.NC</v>
      </c>
      <c r="I19" s="94" t="str">
        <f t="shared" si="2"/>
        <v>Non-Coniferous</v>
      </c>
      <c r="J19" s="41" t="s">
        <v>96</v>
      </c>
      <c r="K19" s="70" t="e">
        <f>D19-(D22+D25+D28)</f>
        <v>#VALUE!</v>
      </c>
      <c r="L19" s="70" t="e">
        <f>E19-(E22+E25+E28)</f>
        <v>#VALUE!</v>
      </c>
      <c r="Q19" s="176"/>
      <c r="R19" s="186" t="s">
        <v>146</v>
      </c>
      <c r="S19" s="187" t="str">
        <f>IF(ISNUMBER(D59),D59,"missing data")</f>
        <v>missing data</v>
      </c>
      <c r="T19" s="187" t="str">
        <f>IF(ISNUMBER(E59),E59,"missing data")</f>
        <v>missing data</v>
      </c>
      <c r="U19" s="180" t="str">
        <f t="shared" si="0"/>
        <v>missing data</v>
      </c>
      <c r="V19" s="115"/>
      <c r="W19" s="141">
        <v>2.5</v>
      </c>
      <c r="X19" s="117"/>
      <c r="Y19" s="123"/>
      <c r="Z19" s="123"/>
      <c r="AB19" s="123"/>
      <c r="AC19" s="123"/>
    </row>
    <row r="20" spans="1:29" s="14" customFormat="1" ht="14.25" x14ac:dyDescent="0.2">
      <c r="A20" s="49" t="s">
        <v>63</v>
      </c>
      <c r="B20" s="163" t="s">
        <v>61</v>
      </c>
      <c r="C20" s="41" t="s">
        <v>96</v>
      </c>
      <c r="D20" s="165">
        <v>0</v>
      </c>
      <c r="E20" s="165">
        <v>0</v>
      </c>
      <c r="H20" s="21" t="str">
        <f t="shared" si="1"/>
        <v>1.2.NC.T</v>
      </c>
      <c r="I20" s="95" t="str">
        <f t="shared" si="2"/>
        <v>of which: Tropical</v>
      </c>
      <c r="J20" s="41" t="s">
        <v>96</v>
      </c>
      <c r="K20" s="70"/>
      <c r="L20" s="71"/>
      <c r="Q20" s="176"/>
      <c r="R20" s="182" t="s">
        <v>147</v>
      </c>
      <c r="S20" s="183" t="str">
        <f>IF(ISNUMBER(D60),D60,"missing data")</f>
        <v>missing data</v>
      </c>
      <c r="T20" s="183" t="str">
        <f>IF(ISNUMBER(E60),E60,"missing data")</f>
        <v>missing data</v>
      </c>
      <c r="U20" s="180" t="str">
        <f t="shared" si="0"/>
        <v>missing data</v>
      </c>
      <c r="V20" s="122"/>
      <c r="W20" s="141">
        <v>4.9000000000000004</v>
      </c>
      <c r="X20" s="123"/>
      <c r="Y20" s="123"/>
      <c r="Z20" s="123"/>
      <c r="AA20" s="123"/>
      <c r="AB20" s="123"/>
      <c r="AC20" s="123"/>
    </row>
    <row r="21" spans="1:29" s="14" customFormat="1" ht="14.25" x14ac:dyDescent="0.2">
      <c r="A21" s="49" t="s">
        <v>17</v>
      </c>
      <c r="B21" s="24" t="s">
        <v>40</v>
      </c>
      <c r="C21" s="41" t="s">
        <v>96</v>
      </c>
      <c r="D21" s="165" t="s">
        <v>243</v>
      </c>
      <c r="E21" s="165" t="s">
        <v>243</v>
      </c>
      <c r="H21" s="21" t="str">
        <f t="shared" si="1"/>
        <v>1.2.1</v>
      </c>
      <c r="I21" s="94" t="str">
        <f t="shared" si="2"/>
        <v>SAWLOGS AND VENEER LOGS</v>
      </c>
      <c r="J21" s="41" t="s">
        <v>96</v>
      </c>
      <c r="K21" s="72" t="e">
        <f>D21-(D22+D23)</f>
        <v>#VALUE!</v>
      </c>
      <c r="L21" s="72" t="e">
        <f>E21-(E22+E23)</f>
        <v>#VALUE!</v>
      </c>
      <c r="Q21" s="177"/>
      <c r="R21" s="188" t="s">
        <v>148</v>
      </c>
      <c r="S21" s="189" t="str">
        <f>IF(ISNUMBER(D64),D64,"missing data")</f>
        <v>missing data</v>
      </c>
      <c r="T21" s="189" t="str">
        <f>IF(ISNUMBER(E64),E64,"missing data")</f>
        <v>missing data</v>
      </c>
      <c r="U21" s="190" t="str">
        <f t="shared" si="0"/>
        <v>missing data</v>
      </c>
      <c r="V21" s="122"/>
      <c r="W21" s="141">
        <v>5.7</v>
      </c>
      <c r="X21" s="123"/>
      <c r="Y21" s="123"/>
      <c r="AA21" s="123"/>
      <c r="AB21" s="123"/>
      <c r="AC21" s="123"/>
    </row>
    <row r="22" spans="1:29" s="14" customFormat="1" ht="14.25" x14ac:dyDescent="0.2">
      <c r="A22" s="49" t="s">
        <v>18</v>
      </c>
      <c r="B22" s="25" t="s">
        <v>3</v>
      </c>
      <c r="C22" s="41" t="s">
        <v>96</v>
      </c>
      <c r="D22" s="165" t="s">
        <v>243</v>
      </c>
      <c r="E22" s="165" t="s">
        <v>243</v>
      </c>
      <c r="H22" s="21" t="str">
        <f t="shared" si="1"/>
        <v>1.2.1.C</v>
      </c>
      <c r="I22" s="95" t="str">
        <f t="shared" si="2"/>
        <v>Coniferous</v>
      </c>
      <c r="J22" s="41" t="s">
        <v>96</v>
      </c>
      <c r="K22" s="66"/>
      <c r="L22" s="66"/>
      <c r="Q22" s="130" t="s">
        <v>159</v>
      </c>
      <c r="R22" s="191" t="s">
        <v>153</v>
      </c>
      <c r="S22" s="192" t="str">
        <f>IF(ISNUMBER(S$14*$W14+S$15*$W15+S$16*$W16+S$19*$W19+S$20*$W20+S$21*$W21+S$13*$W13+S$17*$W17+S$18*$W18),S$14*$W14+S$15*$W15+S$16*$W16+S$19*$W19+S$20*$W20+S$21*$W21+S$13*$W13+S$17*$W17+S$18*$W18,"missing data")</f>
        <v>missing data</v>
      </c>
      <c r="T22" s="192" t="str">
        <f>IF(ISNUMBER(T$14*$W14+T$15*$W15+T$16*$W16+T$19*$W19+T$20*$W20+T$21*$W21+T$13*$W13+T$17*$W17+T$18*$W18),T$14*$W14+T$15*$W15+T$16*$W16+T$19*$W19+T$20*$W20+T$21*$W21+T$13*$W13+T$17*$W17+T$18*$W18,"missing data")</f>
        <v>missing data</v>
      </c>
      <c r="U22" s="193" t="str">
        <f t="shared" si="0"/>
        <v>missing data</v>
      </c>
      <c r="X22" s="123"/>
      <c r="Y22" s="123"/>
      <c r="Z22" s="123"/>
      <c r="AA22" s="123"/>
      <c r="AB22" s="123"/>
      <c r="AC22" s="123"/>
    </row>
    <row r="23" spans="1:29" s="14" customFormat="1" ht="14.25" x14ac:dyDescent="0.15">
      <c r="A23" s="49" t="s">
        <v>56</v>
      </c>
      <c r="B23" s="26" t="s">
        <v>4</v>
      </c>
      <c r="C23" s="41" t="s">
        <v>96</v>
      </c>
      <c r="D23" s="165" t="s">
        <v>243</v>
      </c>
      <c r="E23" s="165" t="s">
        <v>243</v>
      </c>
      <c r="H23" s="21" t="str">
        <f t="shared" si="1"/>
        <v>1.2.1.NC</v>
      </c>
      <c r="I23" s="95" t="str">
        <f t="shared" si="2"/>
        <v>Non-Coniferous</v>
      </c>
      <c r="J23" s="41" t="s">
        <v>96</v>
      </c>
      <c r="K23" s="66"/>
      <c r="L23" s="66"/>
      <c r="Q23" s="131"/>
      <c r="R23" s="128" t="s">
        <v>158</v>
      </c>
      <c r="S23" s="134" t="str">
        <f>IF(ISNUMBER(S11*X31+S12-S22),S11*X31+S12-S22,"missing data")</f>
        <v>missing data</v>
      </c>
      <c r="T23" s="134" t="str">
        <f>IF(ISNUMBER(T11*X31+T12-T22),T11*X31+T12-T22,"missing data")</f>
        <v>missing data</v>
      </c>
      <c r="U23" s="145" t="str">
        <f t="shared" si="0"/>
        <v>missing data</v>
      </c>
      <c r="V23" s="139" t="s">
        <v>155</v>
      </c>
      <c r="X23" s="123"/>
      <c r="Z23" s="123"/>
      <c r="AA23" s="123"/>
      <c r="AB23" s="123"/>
      <c r="AC23" s="123"/>
    </row>
    <row r="24" spans="1:29" s="14" customFormat="1" ht="14.25" x14ac:dyDescent="0.15">
      <c r="A24" s="49" t="s">
        <v>21</v>
      </c>
      <c r="B24" s="24" t="s">
        <v>99</v>
      </c>
      <c r="C24" s="41" t="s">
        <v>96</v>
      </c>
      <c r="D24" s="165" t="s">
        <v>243</v>
      </c>
      <c r="E24" s="165" t="s">
        <v>243</v>
      </c>
      <c r="H24" s="21" t="str">
        <f t="shared" si="1"/>
        <v>1.2.2</v>
      </c>
      <c r="I24" s="94" t="str">
        <f t="shared" si="2"/>
        <v>PULPWOOD, ROUND AND SPLIT</v>
      </c>
      <c r="J24" s="41" t="s">
        <v>96</v>
      </c>
      <c r="K24" s="72" t="e">
        <f>D24-(D25+D26)</f>
        <v>#VALUE!</v>
      </c>
      <c r="L24" s="72" t="e">
        <f>E24-(E25+E26)</f>
        <v>#VALUE!</v>
      </c>
      <c r="Q24" s="131"/>
      <c r="R24" s="194" t="s">
        <v>157</v>
      </c>
      <c r="S24" s="195" t="str">
        <f>IF(ISNUMBER(1-S22/S11),1-S22/S11,"missing data")</f>
        <v>missing data</v>
      </c>
      <c r="T24" s="195" t="str">
        <f>IF(ISNUMBER(1-T22/T11),1-T22/T11,"missing data")</f>
        <v>missing data</v>
      </c>
      <c r="V24" s="139" t="s">
        <v>154</v>
      </c>
      <c r="X24" s="123"/>
      <c r="Y24" s="123"/>
      <c r="Z24" s="123"/>
      <c r="AA24" s="123"/>
      <c r="AB24" s="123"/>
      <c r="AC24" s="123"/>
    </row>
    <row r="25" spans="1:29" s="14" customFormat="1" ht="14.25" x14ac:dyDescent="0.15">
      <c r="A25" s="49" t="s">
        <v>22</v>
      </c>
      <c r="B25" s="25" t="s">
        <v>3</v>
      </c>
      <c r="C25" s="41" t="s">
        <v>96</v>
      </c>
      <c r="D25" s="165" t="s">
        <v>243</v>
      </c>
      <c r="E25" s="165" t="s">
        <v>243</v>
      </c>
      <c r="H25" s="21" t="str">
        <f t="shared" si="1"/>
        <v>1.2.2.C</v>
      </c>
      <c r="I25" s="95" t="str">
        <f t="shared" si="2"/>
        <v>Coniferous</v>
      </c>
      <c r="J25" s="41" t="s">
        <v>96</v>
      </c>
      <c r="K25" s="66"/>
      <c r="L25" s="66"/>
      <c r="Q25" s="131"/>
      <c r="V25" s="139" t="s">
        <v>164</v>
      </c>
      <c r="X25" s="123"/>
      <c r="Y25" s="123"/>
      <c r="Z25" s="123"/>
      <c r="AA25" s="123"/>
      <c r="AB25" s="123"/>
      <c r="AC25" s="123"/>
    </row>
    <row r="26" spans="1:29" s="14" customFormat="1" ht="14.25" x14ac:dyDescent="0.2">
      <c r="A26" s="49" t="s">
        <v>57</v>
      </c>
      <c r="B26" s="26" t="s">
        <v>4</v>
      </c>
      <c r="C26" s="41" t="s">
        <v>96</v>
      </c>
      <c r="D26" s="165" t="s">
        <v>243</v>
      </c>
      <c r="E26" s="165" t="s">
        <v>243</v>
      </c>
      <c r="H26" s="21" t="str">
        <f t="shared" si="1"/>
        <v>1.2.2.NC</v>
      </c>
      <c r="I26" s="95" t="str">
        <f t="shared" si="2"/>
        <v>Non-Coniferous</v>
      </c>
      <c r="J26" s="41" t="s">
        <v>96</v>
      </c>
      <c r="K26" s="66"/>
      <c r="L26" s="66"/>
      <c r="Q26" s="116"/>
      <c r="V26" s="126"/>
      <c r="W26" s="123"/>
      <c r="X26" s="123"/>
      <c r="Y26" s="123"/>
      <c r="Z26" s="123"/>
      <c r="AA26" s="123"/>
      <c r="AB26" s="123"/>
      <c r="AC26" s="123"/>
    </row>
    <row r="27" spans="1:29" s="14" customFormat="1" ht="14.25" x14ac:dyDescent="0.2">
      <c r="A27" s="49" t="s">
        <v>23</v>
      </c>
      <c r="B27" s="24" t="s">
        <v>27</v>
      </c>
      <c r="C27" s="41" t="s">
        <v>96</v>
      </c>
      <c r="D27" s="165" t="s">
        <v>243</v>
      </c>
      <c r="E27" s="165" t="s">
        <v>243</v>
      </c>
      <c r="H27" s="21" t="str">
        <f t="shared" si="1"/>
        <v>1.2.3</v>
      </c>
      <c r="I27" s="94" t="str">
        <f t="shared" si="2"/>
        <v>OTHER INDUSTRIAL ROUNDWOOD</v>
      </c>
      <c r="J27" s="41" t="s">
        <v>96</v>
      </c>
      <c r="K27" s="72" t="e">
        <f>D27-(D28+D29)</f>
        <v>#VALUE!</v>
      </c>
      <c r="L27" s="72" t="e">
        <f>E27-(E28+E29)</f>
        <v>#VALUE!</v>
      </c>
      <c r="Q27" s="116"/>
      <c r="V27" s="126"/>
      <c r="W27" s="123"/>
      <c r="X27" s="123"/>
      <c r="Y27" s="123"/>
      <c r="Z27" s="120"/>
      <c r="AA27" s="123"/>
      <c r="AB27" s="123"/>
      <c r="AC27" s="123"/>
    </row>
    <row r="28" spans="1:29" s="14" customFormat="1" ht="14.25" x14ac:dyDescent="0.15">
      <c r="A28" s="49" t="s">
        <v>24</v>
      </c>
      <c r="B28" s="25" t="s">
        <v>3</v>
      </c>
      <c r="C28" s="41" t="s">
        <v>96</v>
      </c>
      <c r="D28" s="165" t="s">
        <v>243</v>
      </c>
      <c r="E28" s="165" t="s">
        <v>243</v>
      </c>
      <c r="H28" s="21" t="str">
        <f t="shared" si="1"/>
        <v>1.2.3.C</v>
      </c>
      <c r="I28" s="95" t="str">
        <f t="shared" si="2"/>
        <v>Coniferous</v>
      </c>
      <c r="J28" s="41" t="s">
        <v>96</v>
      </c>
      <c r="K28" s="66"/>
      <c r="L28" s="67"/>
      <c r="Q28" s="116"/>
      <c r="V28" s="121"/>
      <c r="W28" s="136" t="s">
        <v>162</v>
      </c>
      <c r="X28" s="142">
        <v>0.35</v>
      </c>
      <c r="Y28" s="123"/>
      <c r="Z28" s="129"/>
      <c r="AA28" s="123"/>
      <c r="AB28" s="123"/>
      <c r="AC28" s="123"/>
    </row>
    <row r="29" spans="1:29" s="14" customFormat="1" ht="14.25" x14ac:dyDescent="0.15">
      <c r="A29" s="49" t="s">
        <v>58</v>
      </c>
      <c r="B29" s="26" t="s">
        <v>4</v>
      </c>
      <c r="C29" s="41" t="s">
        <v>96</v>
      </c>
      <c r="D29" s="165" t="s">
        <v>243</v>
      </c>
      <c r="E29" s="165" t="s">
        <v>243</v>
      </c>
      <c r="H29" s="21" t="str">
        <f t="shared" si="1"/>
        <v>1.2.3.NC</v>
      </c>
      <c r="I29" s="96" t="str">
        <f t="shared" si="2"/>
        <v>Non-Coniferous</v>
      </c>
      <c r="J29" s="41" t="s">
        <v>96</v>
      </c>
      <c r="K29" s="68"/>
      <c r="L29" s="69"/>
      <c r="Q29" s="116"/>
      <c r="R29" s="127"/>
      <c r="S29" s="121"/>
      <c r="T29" s="121"/>
      <c r="U29" s="121"/>
      <c r="V29" s="121"/>
      <c r="W29" s="120" t="s">
        <v>152</v>
      </c>
      <c r="X29" s="142">
        <v>1</v>
      </c>
      <c r="Y29" s="123"/>
      <c r="Z29" s="123"/>
      <c r="AA29" s="123"/>
      <c r="AB29" s="123"/>
      <c r="AC29" s="123"/>
    </row>
    <row r="30" spans="1:29" s="12" customFormat="1" ht="12.75" customHeight="1" x14ac:dyDescent="0.15">
      <c r="A30" s="712" t="s">
        <v>16</v>
      </c>
      <c r="B30" s="713"/>
      <c r="C30" s="713"/>
      <c r="D30" s="713"/>
      <c r="E30" s="714"/>
      <c r="H30" s="74" t="s">
        <v>0</v>
      </c>
      <c r="I30" s="75" t="str">
        <f>A30</f>
        <v xml:space="preserve">  PRODUCTION</v>
      </c>
      <c r="J30" s="76" t="s">
        <v>0</v>
      </c>
      <c r="K30" s="107"/>
      <c r="L30" s="108"/>
      <c r="Q30" s="123"/>
      <c r="R30" s="14"/>
      <c r="S30" s="14"/>
      <c r="T30" s="14"/>
      <c r="U30" s="14"/>
      <c r="V30" s="123"/>
      <c r="W30" s="120" t="s">
        <v>163</v>
      </c>
      <c r="X30" s="143">
        <v>0.98499999999999999</v>
      </c>
      <c r="Y30" s="123"/>
      <c r="Z30" s="123"/>
      <c r="AA30" s="123"/>
      <c r="AB30" s="123"/>
      <c r="AC30" s="117"/>
    </row>
    <row r="31" spans="1:29" s="14" customFormat="1" x14ac:dyDescent="0.15">
      <c r="A31" s="159">
        <v>2</v>
      </c>
      <c r="B31" s="153" t="s">
        <v>28</v>
      </c>
      <c r="C31" s="154" t="s">
        <v>60</v>
      </c>
      <c r="D31" s="155" t="s">
        <v>243</v>
      </c>
      <c r="E31" s="155" t="s">
        <v>243</v>
      </c>
      <c r="H31" s="21">
        <f t="shared" si="1"/>
        <v>2</v>
      </c>
      <c r="I31" s="92" t="str">
        <f t="shared" si="2"/>
        <v>WOOD CHARCOAL</v>
      </c>
      <c r="J31" s="42" t="s">
        <v>60</v>
      </c>
      <c r="K31" s="66"/>
      <c r="L31" s="67"/>
      <c r="Q31" s="123"/>
    </row>
    <row r="32" spans="1:29" s="14" customFormat="1" ht="14.25" x14ac:dyDescent="0.15">
      <c r="A32" s="158">
        <v>3</v>
      </c>
      <c r="B32" s="151" t="s">
        <v>102</v>
      </c>
      <c r="C32" s="152" t="s">
        <v>68</v>
      </c>
      <c r="D32" s="155" t="s">
        <v>243</v>
      </c>
      <c r="E32" s="160" t="s">
        <v>243</v>
      </c>
      <c r="H32" s="21">
        <f t="shared" si="1"/>
        <v>3</v>
      </c>
      <c r="I32" s="97" t="str">
        <f t="shared" si="2"/>
        <v>WOOD CHIPS, PARTICLES AND RESIDUES</v>
      </c>
      <c r="J32" s="41" t="s">
        <v>68</v>
      </c>
      <c r="K32" s="64" t="e">
        <f>D32-(D33+D34)</f>
        <v>#VALUE!</v>
      </c>
      <c r="L32" s="64" t="e">
        <f>E32-(E33+E34)</f>
        <v>#VALUE!</v>
      </c>
    </row>
    <row r="33" spans="1:12" s="14" customFormat="1" ht="14.25" x14ac:dyDescent="0.15">
      <c r="A33" s="49" t="s">
        <v>100</v>
      </c>
      <c r="B33" s="22" t="s">
        <v>59</v>
      </c>
      <c r="C33" s="41" t="s">
        <v>68</v>
      </c>
      <c r="D33" s="82" t="s">
        <v>243</v>
      </c>
      <c r="E33" s="82" t="s">
        <v>243</v>
      </c>
      <c r="H33" s="21" t="str">
        <f>A33</f>
        <v>3.1</v>
      </c>
      <c r="I33" s="91" t="str">
        <f t="shared" si="2"/>
        <v>WOOD CHIPS AND PARTICLES</v>
      </c>
      <c r="J33" s="41" t="s">
        <v>68</v>
      </c>
      <c r="K33" s="66"/>
      <c r="L33" s="67"/>
    </row>
    <row r="34" spans="1:12" s="14" customFormat="1" ht="14.25" x14ac:dyDescent="0.15">
      <c r="A34" s="49" t="s">
        <v>101</v>
      </c>
      <c r="B34" s="22" t="s">
        <v>103</v>
      </c>
      <c r="C34" s="41" t="s">
        <v>68</v>
      </c>
      <c r="D34" s="82" t="s">
        <v>243</v>
      </c>
      <c r="E34" s="82" t="s">
        <v>243</v>
      </c>
      <c r="H34" s="21" t="str">
        <f>A34</f>
        <v>3.2</v>
      </c>
      <c r="I34" s="91" t="str">
        <f t="shared" si="2"/>
        <v>WOOD RESIDUES (INCLUDING WOOD FOR AGGLOMERATES)</v>
      </c>
      <c r="J34" s="41" t="s">
        <v>68</v>
      </c>
      <c r="K34" s="68"/>
      <c r="L34" s="69"/>
    </row>
    <row r="35" spans="1:12" s="14" customFormat="1" x14ac:dyDescent="0.15">
      <c r="A35" s="164">
        <v>4</v>
      </c>
      <c r="B35" s="153" t="s">
        <v>168</v>
      </c>
      <c r="C35" s="152" t="s">
        <v>60</v>
      </c>
      <c r="D35" s="155" t="s">
        <v>243</v>
      </c>
      <c r="E35" s="160" t="s">
        <v>243</v>
      </c>
      <c r="H35" s="21">
        <f t="shared" ref="H35" si="3">A35</f>
        <v>4</v>
      </c>
      <c r="I35" s="97" t="str">
        <f t="shared" ref="I35" si="4">B35</f>
        <v>RECOVERED POST-CONSUMER WOOD</v>
      </c>
      <c r="J35" s="41" t="s">
        <v>60</v>
      </c>
      <c r="K35" s="64"/>
      <c r="L35" s="65"/>
    </row>
    <row r="36" spans="1:12" s="14" customFormat="1" x14ac:dyDescent="0.15">
      <c r="A36" s="158" t="s">
        <v>169</v>
      </c>
      <c r="B36" s="151" t="s">
        <v>105</v>
      </c>
      <c r="C36" s="152" t="s">
        <v>60</v>
      </c>
      <c r="D36" s="155" t="s">
        <v>243</v>
      </c>
      <c r="E36" s="160" t="s">
        <v>243</v>
      </c>
      <c r="H36" s="21" t="str">
        <f t="shared" si="1"/>
        <v>5</v>
      </c>
      <c r="I36" s="97" t="str">
        <f t="shared" si="2"/>
        <v>WOOD PELLETS AND OTHER AGGLOMERATES</v>
      </c>
      <c r="J36" s="41" t="s">
        <v>60</v>
      </c>
      <c r="K36" s="64" t="e">
        <f>D36-(D37+D38)</f>
        <v>#VALUE!</v>
      </c>
      <c r="L36" s="64" t="e">
        <f>E36-(E37+E38)</f>
        <v>#VALUE!</v>
      </c>
    </row>
    <row r="37" spans="1:12" s="14" customFormat="1" x14ac:dyDescent="0.15">
      <c r="A37" s="49" t="s">
        <v>170</v>
      </c>
      <c r="B37" s="22" t="s">
        <v>104</v>
      </c>
      <c r="C37" s="41" t="s">
        <v>60</v>
      </c>
      <c r="D37" s="82" t="s">
        <v>243</v>
      </c>
      <c r="E37" s="82" t="s">
        <v>243</v>
      </c>
      <c r="H37" s="21" t="str">
        <f t="shared" si="1"/>
        <v>5.1</v>
      </c>
      <c r="I37" s="91" t="str">
        <f>B37</f>
        <v>WOOD PELLETS</v>
      </c>
      <c r="J37" s="41" t="s">
        <v>60</v>
      </c>
      <c r="K37" s="66"/>
      <c r="L37" s="67"/>
    </row>
    <row r="38" spans="1:12" s="14" customFormat="1" x14ac:dyDescent="0.15">
      <c r="A38" s="49" t="s">
        <v>171</v>
      </c>
      <c r="B38" s="22" t="s">
        <v>106</v>
      </c>
      <c r="C38" s="41" t="s">
        <v>60</v>
      </c>
      <c r="D38" s="82" t="s">
        <v>243</v>
      </c>
      <c r="E38" s="82" t="s">
        <v>243</v>
      </c>
      <c r="H38" s="21" t="str">
        <f t="shared" si="1"/>
        <v>5.2</v>
      </c>
      <c r="I38" s="91" t="str">
        <f>B38</f>
        <v>OTHER AGGLOMERATES</v>
      </c>
      <c r="J38" s="41" t="s">
        <v>60</v>
      </c>
      <c r="K38" s="68"/>
      <c r="L38" s="69"/>
    </row>
    <row r="39" spans="1:12" s="14" customFormat="1" ht="14.25" x14ac:dyDescent="0.15">
      <c r="A39" s="167" t="s">
        <v>172</v>
      </c>
      <c r="B39" s="156" t="s">
        <v>220</v>
      </c>
      <c r="C39" s="152" t="s">
        <v>68</v>
      </c>
      <c r="D39" s="155">
        <v>97</v>
      </c>
      <c r="E39" s="160">
        <v>33.299999999999997</v>
      </c>
      <c r="H39" s="21" t="str">
        <f t="shared" si="1"/>
        <v>6</v>
      </c>
      <c r="I39" s="98" t="str">
        <f t="shared" si="2"/>
        <v>SAWNWOOD (INCLUDING SLEEPERS)</v>
      </c>
      <c r="J39" s="41" t="s">
        <v>68</v>
      </c>
      <c r="K39" s="64" t="e">
        <f>D39-(D40+D41)</f>
        <v>#VALUE!</v>
      </c>
      <c r="L39" s="64" t="e">
        <f>E39-(E40+E41)</f>
        <v>#VALUE!</v>
      </c>
    </row>
    <row r="40" spans="1:12" s="14" customFormat="1" ht="14.25" x14ac:dyDescent="0.15">
      <c r="A40" s="168" t="s">
        <v>173</v>
      </c>
      <c r="B40" s="22" t="s">
        <v>3</v>
      </c>
      <c r="C40" s="41" t="s">
        <v>68</v>
      </c>
      <c r="D40" s="165" t="s">
        <v>243</v>
      </c>
      <c r="E40" s="165" t="s">
        <v>243</v>
      </c>
      <c r="H40" s="21" t="str">
        <f t="shared" si="1"/>
        <v>6.C</v>
      </c>
      <c r="I40" s="91" t="str">
        <f t="shared" si="2"/>
        <v>Coniferous</v>
      </c>
      <c r="J40" s="41" t="s">
        <v>68</v>
      </c>
      <c r="K40" s="66"/>
      <c r="L40" s="67"/>
    </row>
    <row r="41" spans="1:12" s="14" customFormat="1" ht="14.25" x14ac:dyDescent="0.15">
      <c r="A41" s="168" t="s">
        <v>174</v>
      </c>
      <c r="B41" s="22" t="s">
        <v>4</v>
      </c>
      <c r="C41" s="41" t="s">
        <v>68</v>
      </c>
      <c r="D41" s="165" t="s">
        <v>243</v>
      </c>
      <c r="E41" s="165" t="s">
        <v>243</v>
      </c>
      <c r="H41" s="21" t="str">
        <f t="shared" si="1"/>
        <v>6.NC</v>
      </c>
      <c r="I41" s="91" t="str">
        <f t="shared" si="2"/>
        <v>Non-Coniferous</v>
      </c>
      <c r="J41" s="41" t="s">
        <v>68</v>
      </c>
      <c r="K41" s="66"/>
      <c r="L41" s="67"/>
    </row>
    <row r="42" spans="1:12" s="14" customFormat="1" ht="14.25" x14ac:dyDescent="0.15">
      <c r="A42" s="49" t="s">
        <v>175</v>
      </c>
      <c r="B42" s="24" t="s">
        <v>61</v>
      </c>
      <c r="C42" s="41" t="s">
        <v>68</v>
      </c>
      <c r="D42" s="165" t="s">
        <v>243</v>
      </c>
      <c r="E42" s="165" t="s">
        <v>243</v>
      </c>
      <c r="H42" s="21" t="str">
        <f t="shared" si="1"/>
        <v>6.NC.T</v>
      </c>
      <c r="I42" s="94" t="str">
        <f t="shared" si="2"/>
        <v>of which: Tropical</v>
      </c>
      <c r="J42" s="41" t="s">
        <v>68</v>
      </c>
      <c r="K42" s="68" t="str">
        <f>IF(AND(ISNUMBER(D42/D41),D42&gt;D41),"&gt; 5.NC !!","")</f>
        <v/>
      </c>
      <c r="L42" s="69" t="str">
        <f>IF(AND(ISNUMBER(E42/E41),E42&gt;E41),"&gt; 5.NC !!","")</f>
        <v/>
      </c>
    </row>
    <row r="43" spans="1:12" s="14" customFormat="1" ht="14.25" x14ac:dyDescent="0.15">
      <c r="A43" s="167" t="s">
        <v>176</v>
      </c>
      <c r="B43" s="156" t="s">
        <v>29</v>
      </c>
      <c r="C43" s="152" t="s">
        <v>68</v>
      </c>
      <c r="D43" s="155" t="s">
        <v>243</v>
      </c>
      <c r="E43" s="160" t="s">
        <v>243</v>
      </c>
      <c r="H43" s="21" t="str">
        <f t="shared" ref="H43:H46" si="5">A43</f>
        <v>7</v>
      </c>
      <c r="I43" s="98" t="str">
        <f t="shared" ref="I43:I46" si="6">B43</f>
        <v>VENEER SHEETS</v>
      </c>
      <c r="J43" s="41" t="s">
        <v>68</v>
      </c>
      <c r="K43" s="64" t="e">
        <f>D43-(D44+D45)</f>
        <v>#VALUE!</v>
      </c>
      <c r="L43" s="64" t="e">
        <f>E43-(E44+E45)</f>
        <v>#VALUE!</v>
      </c>
    </row>
    <row r="44" spans="1:12" s="14" customFormat="1" ht="14.25" x14ac:dyDescent="0.15">
      <c r="A44" s="168" t="s">
        <v>177</v>
      </c>
      <c r="B44" s="22" t="s">
        <v>3</v>
      </c>
      <c r="C44" s="41" t="s">
        <v>68</v>
      </c>
      <c r="D44" s="165" t="s">
        <v>243</v>
      </c>
      <c r="E44" s="166" t="s">
        <v>243</v>
      </c>
      <c r="H44" s="21" t="str">
        <f t="shared" si="5"/>
        <v>7.C</v>
      </c>
      <c r="I44" s="94" t="str">
        <f t="shared" si="6"/>
        <v>Coniferous</v>
      </c>
      <c r="J44" s="41" t="s">
        <v>68</v>
      </c>
      <c r="K44" s="66"/>
      <c r="L44" s="67"/>
    </row>
    <row r="45" spans="1:12" s="14" customFormat="1" ht="14.25" x14ac:dyDescent="0.15">
      <c r="A45" s="168" t="s">
        <v>178</v>
      </c>
      <c r="B45" s="22" t="s">
        <v>4</v>
      </c>
      <c r="C45" s="41" t="s">
        <v>68</v>
      </c>
      <c r="D45" s="165" t="s">
        <v>243</v>
      </c>
      <c r="E45" s="166" t="s">
        <v>243</v>
      </c>
      <c r="H45" s="21" t="str">
        <f t="shared" si="5"/>
        <v>7.NC</v>
      </c>
      <c r="I45" s="94" t="str">
        <f t="shared" si="6"/>
        <v>Non-Coniferous</v>
      </c>
      <c r="J45" s="41" t="s">
        <v>68</v>
      </c>
      <c r="K45" s="66"/>
      <c r="L45" s="67"/>
    </row>
    <row r="46" spans="1:12" s="14" customFormat="1" ht="14.25" x14ac:dyDescent="0.15">
      <c r="A46" s="169" t="s">
        <v>179</v>
      </c>
      <c r="B46" s="170" t="s">
        <v>61</v>
      </c>
      <c r="C46" s="41" t="s">
        <v>68</v>
      </c>
      <c r="D46" s="165" t="s">
        <v>243</v>
      </c>
      <c r="E46" s="166" t="s">
        <v>243</v>
      </c>
      <c r="H46" s="21" t="str">
        <f t="shared" si="5"/>
        <v>7.NC.T</v>
      </c>
      <c r="I46" s="95" t="str">
        <f t="shared" si="6"/>
        <v>of which: Tropical</v>
      </c>
      <c r="J46" s="41" t="s">
        <v>68</v>
      </c>
      <c r="K46" s="66"/>
      <c r="L46" s="67"/>
    </row>
    <row r="47" spans="1:12" s="14" customFormat="1" ht="14.25" x14ac:dyDescent="0.15">
      <c r="A47" s="158" t="s">
        <v>180</v>
      </c>
      <c r="B47" s="151" t="s">
        <v>30</v>
      </c>
      <c r="C47" s="154" t="s">
        <v>68</v>
      </c>
      <c r="D47" s="157" t="s">
        <v>243</v>
      </c>
      <c r="E47" s="157" t="s">
        <v>243</v>
      </c>
      <c r="H47" s="21" t="str">
        <f t="shared" si="1"/>
        <v>8</v>
      </c>
      <c r="I47" s="98" t="str">
        <f t="shared" si="2"/>
        <v>WOOD-BASED PANELS</v>
      </c>
      <c r="J47" s="41" t="s">
        <v>68</v>
      </c>
      <c r="K47" s="64" t="e">
        <f>D47-(D48++D52+D54)</f>
        <v>#VALUE!</v>
      </c>
      <c r="L47" s="64" t="e">
        <f>E47-(E48++E52+E54)</f>
        <v>#VALUE!</v>
      </c>
    </row>
    <row r="48" spans="1:12" s="14" customFormat="1" ht="14.25" x14ac:dyDescent="0.15">
      <c r="A48" s="168" t="s">
        <v>129</v>
      </c>
      <c r="B48" s="22" t="s">
        <v>32</v>
      </c>
      <c r="C48" s="41" t="s">
        <v>68</v>
      </c>
      <c r="D48" s="165" t="s">
        <v>243</v>
      </c>
      <c r="E48" s="165" t="s">
        <v>243</v>
      </c>
      <c r="H48" s="21" t="str">
        <f t="shared" si="1"/>
        <v>8.1</v>
      </c>
      <c r="I48" s="91" t="str">
        <f t="shared" si="2"/>
        <v xml:space="preserve">PLYWOOD </v>
      </c>
      <c r="J48" s="41" t="s">
        <v>68</v>
      </c>
      <c r="K48" s="72" t="e">
        <f>D48-(D49+D50)</f>
        <v>#VALUE!</v>
      </c>
      <c r="L48" s="72" t="e">
        <f>E48-(E49+E50)</f>
        <v>#VALUE!</v>
      </c>
    </row>
    <row r="49" spans="1:12" s="14" customFormat="1" ht="14.25" x14ac:dyDescent="0.15">
      <c r="A49" s="168" t="s">
        <v>181</v>
      </c>
      <c r="B49" s="24" t="s">
        <v>3</v>
      </c>
      <c r="C49" s="41" t="s">
        <v>68</v>
      </c>
      <c r="D49" s="165" t="s">
        <v>243</v>
      </c>
      <c r="E49" s="165" t="s">
        <v>243</v>
      </c>
      <c r="H49" s="21" t="str">
        <f t="shared" si="1"/>
        <v>8.1.C</v>
      </c>
      <c r="I49" s="94" t="str">
        <f t="shared" si="2"/>
        <v>Coniferous</v>
      </c>
      <c r="J49" s="41" t="s">
        <v>68</v>
      </c>
      <c r="K49" s="66"/>
      <c r="L49" s="67"/>
    </row>
    <row r="50" spans="1:12" s="14" customFormat="1" ht="14.25" x14ac:dyDescent="0.15">
      <c r="A50" s="168" t="s">
        <v>182</v>
      </c>
      <c r="B50" s="24" t="s">
        <v>4</v>
      </c>
      <c r="C50" s="41" t="s">
        <v>68</v>
      </c>
      <c r="D50" s="165" t="s">
        <v>243</v>
      </c>
      <c r="E50" s="165" t="s">
        <v>243</v>
      </c>
      <c r="H50" s="21" t="str">
        <f t="shared" si="1"/>
        <v>8.1.NC</v>
      </c>
      <c r="I50" s="94" t="str">
        <f t="shared" si="2"/>
        <v>Non-Coniferous</v>
      </c>
      <c r="J50" s="41" t="s">
        <v>68</v>
      </c>
      <c r="K50" s="66" t="s">
        <v>0</v>
      </c>
      <c r="L50" s="67"/>
    </row>
    <row r="51" spans="1:12" s="14" customFormat="1" ht="14.25" x14ac:dyDescent="0.15">
      <c r="A51" s="168" t="s">
        <v>183</v>
      </c>
      <c r="B51" s="26" t="s">
        <v>61</v>
      </c>
      <c r="C51" s="41" t="s">
        <v>68</v>
      </c>
      <c r="D51" s="165" t="s">
        <v>243</v>
      </c>
      <c r="E51" s="165" t="s">
        <v>243</v>
      </c>
      <c r="H51" s="21" t="str">
        <f t="shared" si="1"/>
        <v>8.1.NC.T</v>
      </c>
      <c r="I51" s="95" t="str">
        <f t="shared" si="2"/>
        <v>of which: Tropical</v>
      </c>
      <c r="J51" s="41" t="s">
        <v>68</v>
      </c>
      <c r="K51" s="66" t="str">
        <f>IF(AND(ISNUMBER(D51/D50),D51&gt;D50),"&gt; 6.1.NC !!","")</f>
        <v/>
      </c>
      <c r="L51" s="67" t="str">
        <f>IF(AND(ISNUMBER(E51/E50),E51&gt;E50),"&gt; 6.1.NC !!","")</f>
        <v/>
      </c>
    </row>
    <row r="52" spans="1:12" s="14" customFormat="1" ht="14.25" x14ac:dyDescent="0.15">
      <c r="A52" s="168" t="s">
        <v>130</v>
      </c>
      <c r="B52" s="90" t="s">
        <v>126</v>
      </c>
      <c r="C52" s="41" t="s">
        <v>68</v>
      </c>
      <c r="D52" s="165" t="s">
        <v>243</v>
      </c>
      <c r="E52" s="165" t="s">
        <v>243</v>
      </c>
      <c r="H52" s="21" t="str">
        <f t="shared" si="1"/>
        <v>8.2</v>
      </c>
      <c r="I52" s="91" t="str">
        <f t="shared" si="2"/>
        <v>PARTICLE BOARD, ORIENTED STRANDBOARD (OSB) AND SIMILAR BOARD</v>
      </c>
      <c r="J52" s="41" t="s">
        <v>68</v>
      </c>
      <c r="K52" s="66"/>
      <c r="L52" s="67"/>
    </row>
    <row r="53" spans="1:12" s="14" customFormat="1" ht="14.25" x14ac:dyDescent="0.15">
      <c r="A53" s="168" t="s">
        <v>184</v>
      </c>
      <c r="B53" s="28" t="s">
        <v>107</v>
      </c>
      <c r="C53" s="41" t="s">
        <v>68</v>
      </c>
      <c r="D53" s="165" t="s">
        <v>243</v>
      </c>
      <c r="E53" s="165" t="s">
        <v>243</v>
      </c>
      <c r="F53" s="8"/>
      <c r="H53" s="21" t="str">
        <f t="shared" si="1"/>
        <v>8.2.1</v>
      </c>
      <c r="I53" s="94" t="str">
        <f t="shared" si="2"/>
        <v>of which: ORIENTED STRANDBOARD (OSB)</v>
      </c>
      <c r="J53" s="41" t="s">
        <v>68</v>
      </c>
      <c r="K53" s="66" t="str">
        <f>IF(AND(ISNUMBER(D53/D52),D53&gt;D52),"&gt; 6.3 !!","")</f>
        <v/>
      </c>
      <c r="L53" s="67" t="str">
        <f>IF(AND(ISNUMBER(E53/E52),E53&gt;E52),"&gt; 6.3 !!","")</f>
        <v/>
      </c>
    </row>
    <row r="54" spans="1:12" s="14" customFormat="1" ht="14.25" x14ac:dyDescent="0.15">
      <c r="A54" s="168" t="s">
        <v>185</v>
      </c>
      <c r="B54" s="22" t="s">
        <v>33</v>
      </c>
      <c r="C54" s="41" t="s">
        <v>68</v>
      </c>
      <c r="D54" s="165" t="s">
        <v>243</v>
      </c>
      <c r="E54" s="165" t="s">
        <v>243</v>
      </c>
      <c r="H54" s="21" t="str">
        <f t="shared" si="1"/>
        <v>8.3</v>
      </c>
      <c r="I54" s="91" t="str">
        <f t="shared" si="2"/>
        <v xml:space="preserve">FIBREBOARD </v>
      </c>
      <c r="J54" s="41" t="s">
        <v>68</v>
      </c>
      <c r="K54" s="72" t="e">
        <f>D54-(D55+D56+D57)</f>
        <v>#VALUE!</v>
      </c>
      <c r="L54" s="72" t="e">
        <f>E54-(E55+E56+E57)</f>
        <v>#VALUE!</v>
      </c>
    </row>
    <row r="55" spans="1:12" s="14" customFormat="1" ht="14.25" x14ac:dyDescent="0.15">
      <c r="A55" s="168" t="s">
        <v>186</v>
      </c>
      <c r="B55" s="24" t="s">
        <v>34</v>
      </c>
      <c r="C55" s="41" t="s">
        <v>68</v>
      </c>
      <c r="D55" s="165" t="s">
        <v>243</v>
      </c>
      <c r="E55" s="165" t="s">
        <v>243</v>
      </c>
      <c r="H55" s="21" t="str">
        <f t="shared" si="1"/>
        <v>8.3.1</v>
      </c>
      <c r="I55" s="94" t="str">
        <f t="shared" si="2"/>
        <v xml:space="preserve">HARDBOARD </v>
      </c>
      <c r="J55" s="41" t="s">
        <v>68</v>
      </c>
      <c r="K55" s="66"/>
      <c r="L55" s="67"/>
    </row>
    <row r="56" spans="1:12" s="14" customFormat="1" ht="14.25" x14ac:dyDescent="0.15">
      <c r="A56" s="168" t="s">
        <v>187</v>
      </c>
      <c r="B56" s="24" t="s">
        <v>136</v>
      </c>
      <c r="C56" s="41" t="s">
        <v>68</v>
      </c>
      <c r="D56" s="165" t="s">
        <v>243</v>
      </c>
      <c r="E56" s="165" t="s">
        <v>243</v>
      </c>
      <c r="H56" s="21" t="str">
        <f t="shared" si="1"/>
        <v>8.3.2</v>
      </c>
      <c r="I56" s="94" t="str">
        <f t="shared" si="2"/>
        <v>MEDIUM/HIGH DENSITY FIBREBOARD (MDF/HDF)</v>
      </c>
      <c r="J56" s="41" t="s">
        <v>68</v>
      </c>
      <c r="K56" s="66"/>
      <c r="L56" s="67"/>
    </row>
    <row r="57" spans="1:12" s="14" customFormat="1" ht="14.25" x14ac:dyDescent="0.15">
      <c r="A57" s="169" t="s">
        <v>188</v>
      </c>
      <c r="B57" s="33" t="s">
        <v>82</v>
      </c>
      <c r="C57" s="41" t="s">
        <v>68</v>
      </c>
      <c r="D57" s="165" t="s">
        <v>243</v>
      </c>
      <c r="E57" s="165" t="s">
        <v>243</v>
      </c>
      <c r="H57" s="21" t="str">
        <f t="shared" si="1"/>
        <v>8.3.3</v>
      </c>
      <c r="I57" s="99" t="str">
        <f t="shared" si="2"/>
        <v xml:space="preserve">OTHER FIBREBOARD </v>
      </c>
      <c r="J57" s="41" t="s">
        <v>68</v>
      </c>
      <c r="K57" s="68"/>
      <c r="L57" s="69"/>
    </row>
    <row r="58" spans="1:12" s="14" customFormat="1" ht="12.75" customHeight="1" x14ac:dyDescent="0.15">
      <c r="A58" s="171" t="s">
        <v>131</v>
      </c>
      <c r="B58" s="153" t="s">
        <v>35</v>
      </c>
      <c r="C58" s="154" t="s">
        <v>60</v>
      </c>
      <c r="D58" s="157" t="s">
        <v>243</v>
      </c>
      <c r="E58" s="157" t="s">
        <v>243</v>
      </c>
      <c r="H58" s="21" t="str">
        <f t="shared" si="1"/>
        <v>9</v>
      </c>
      <c r="I58" s="98" t="str">
        <f t="shared" si="2"/>
        <v>WOOD PULP</v>
      </c>
      <c r="J58" s="42" t="s">
        <v>60</v>
      </c>
      <c r="K58" s="64" t="e">
        <f>D58-(D59+D60+D64)</f>
        <v>#VALUE!</v>
      </c>
      <c r="L58" s="64" t="e">
        <f>E58-(E59+E60+E64)</f>
        <v>#VALUE!</v>
      </c>
    </row>
    <row r="59" spans="1:12" s="14" customFormat="1" ht="12.75" customHeight="1" x14ac:dyDescent="0.15">
      <c r="A59" s="172" t="s">
        <v>189</v>
      </c>
      <c r="B59" s="34" t="s">
        <v>190</v>
      </c>
      <c r="C59" s="42" t="s">
        <v>60</v>
      </c>
      <c r="D59" s="165" t="s">
        <v>243</v>
      </c>
      <c r="E59" s="165" t="s">
        <v>243</v>
      </c>
      <c r="H59" s="21" t="str">
        <f t="shared" si="1"/>
        <v>9.1</v>
      </c>
      <c r="I59" s="91" t="str">
        <f t="shared" si="2"/>
        <v>MECHANICAL AND SEMI-CHEMICAL WOOD PULP</v>
      </c>
      <c r="J59" s="42" t="s">
        <v>60</v>
      </c>
      <c r="K59" s="66"/>
      <c r="L59" s="67"/>
    </row>
    <row r="60" spans="1:12" s="14" customFormat="1" ht="12.75" customHeight="1" x14ac:dyDescent="0.15">
      <c r="A60" s="172" t="s">
        <v>191</v>
      </c>
      <c r="B60" s="22" t="s">
        <v>108</v>
      </c>
      <c r="C60" s="44" t="s">
        <v>60</v>
      </c>
      <c r="D60" s="165" t="s">
        <v>243</v>
      </c>
      <c r="E60" s="165" t="s">
        <v>243</v>
      </c>
      <c r="H60" s="21" t="str">
        <f t="shared" si="1"/>
        <v>9.2</v>
      </c>
      <c r="I60" s="91" t="str">
        <f t="shared" si="2"/>
        <v>CHEMICAL WOOD PULP</v>
      </c>
      <c r="J60" s="44" t="s">
        <v>60</v>
      </c>
      <c r="K60" s="72" t="e">
        <f>D60-(D61+D63)</f>
        <v>#VALUE!</v>
      </c>
      <c r="L60" s="72" t="e">
        <f>E60-(E61+E63)</f>
        <v>#VALUE!</v>
      </c>
    </row>
    <row r="61" spans="1:12" s="14" customFormat="1" ht="12.75" customHeight="1" x14ac:dyDescent="0.15">
      <c r="A61" s="172" t="s">
        <v>192</v>
      </c>
      <c r="B61" s="24" t="s">
        <v>194</v>
      </c>
      <c r="C61" s="42" t="s">
        <v>60</v>
      </c>
      <c r="D61" s="165" t="s">
        <v>243</v>
      </c>
      <c r="E61" s="165" t="s">
        <v>243</v>
      </c>
      <c r="H61" s="21" t="str">
        <f t="shared" si="1"/>
        <v>9.2.1</v>
      </c>
      <c r="I61" s="94" t="str">
        <f t="shared" si="2"/>
        <v>SULPHATE PULP</v>
      </c>
      <c r="J61" s="42" t="s">
        <v>60</v>
      </c>
      <c r="K61" s="66"/>
      <c r="L61" s="67"/>
    </row>
    <row r="62" spans="1:12" s="14" customFormat="1" ht="12.75" customHeight="1" x14ac:dyDescent="0.15">
      <c r="A62" s="172" t="s">
        <v>193</v>
      </c>
      <c r="B62" s="25" t="s">
        <v>195</v>
      </c>
      <c r="C62" s="42" t="s">
        <v>60</v>
      </c>
      <c r="D62" s="165" t="s">
        <v>243</v>
      </c>
      <c r="E62" s="165" t="s">
        <v>243</v>
      </c>
      <c r="H62" s="21" t="str">
        <f t="shared" si="1"/>
        <v>9.2.1.1</v>
      </c>
      <c r="I62" s="95" t="str">
        <f t="shared" si="2"/>
        <v>of which: BLEACHED</v>
      </c>
      <c r="J62" s="42" t="s">
        <v>60</v>
      </c>
      <c r="K62" s="66"/>
      <c r="L62" s="67"/>
    </row>
    <row r="63" spans="1:12" s="14" customFormat="1" ht="12.75" customHeight="1" x14ac:dyDescent="0.15">
      <c r="A63" s="172" t="s">
        <v>197</v>
      </c>
      <c r="B63" s="33" t="s">
        <v>196</v>
      </c>
      <c r="C63" s="42" t="s">
        <v>60</v>
      </c>
      <c r="D63" s="165" t="s">
        <v>243</v>
      </c>
      <c r="E63" s="165" t="s">
        <v>243</v>
      </c>
      <c r="H63" s="21" t="str">
        <f t="shared" si="1"/>
        <v>9.2.2</v>
      </c>
      <c r="I63" s="94" t="str">
        <f t="shared" si="2"/>
        <v>SULPHITE PULP</v>
      </c>
      <c r="J63" s="42" t="s">
        <v>60</v>
      </c>
      <c r="K63" s="66"/>
      <c r="L63" s="67"/>
    </row>
    <row r="64" spans="1:12" s="14" customFormat="1" ht="12.75" customHeight="1" x14ac:dyDescent="0.15">
      <c r="A64" s="169" t="s">
        <v>198</v>
      </c>
      <c r="B64" s="22" t="s">
        <v>36</v>
      </c>
      <c r="C64" s="42" t="s">
        <v>60</v>
      </c>
      <c r="D64" s="165" t="s">
        <v>243</v>
      </c>
      <c r="E64" s="165" t="s">
        <v>243</v>
      </c>
      <c r="H64" s="21" t="str">
        <f t="shared" si="1"/>
        <v>9.3</v>
      </c>
      <c r="I64" s="91" t="str">
        <f t="shared" si="2"/>
        <v>DISSOLVING GRADES</v>
      </c>
      <c r="J64" s="42" t="s">
        <v>60</v>
      </c>
      <c r="K64" s="68"/>
      <c r="L64" s="69"/>
    </row>
    <row r="65" spans="1:17" s="14" customFormat="1" ht="12.75" customHeight="1" x14ac:dyDescent="0.15">
      <c r="A65" s="171" t="s">
        <v>199</v>
      </c>
      <c r="B65" s="153" t="s">
        <v>42</v>
      </c>
      <c r="C65" s="154" t="s">
        <v>60</v>
      </c>
      <c r="D65" s="157" t="s">
        <v>243</v>
      </c>
      <c r="E65" s="161" t="s">
        <v>243</v>
      </c>
      <c r="H65" s="21" t="str">
        <f t="shared" si="1"/>
        <v>10</v>
      </c>
      <c r="I65" s="98" t="str">
        <f t="shared" si="2"/>
        <v xml:space="preserve">OTHER PULP </v>
      </c>
      <c r="J65" s="42" t="s">
        <v>60</v>
      </c>
      <c r="K65" s="64" t="e">
        <f>D65-(D66+D67)</f>
        <v>#VALUE!</v>
      </c>
      <c r="L65" s="65" t="e">
        <f>E65-(E66+E67)</f>
        <v>#VALUE!</v>
      </c>
    </row>
    <row r="66" spans="1:17" s="14" customFormat="1" ht="12.75" customHeight="1" x14ac:dyDescent="0.15">
      <c r="A66" s="168" t="s">
        <v>200</v>
      </c>
      <c r="B66" s="30" t="s">
        <v>53</v>
      </c>
      <c r="C66" s="42" t="s">
        <v>60</v>
      </c>
      <c r="D66" s="165" t="s">
        <v>243</v>
      </c>
      <c r="E66" s="165" t="s">
        <v>243</v>
      </c>
      <c r="H66" s="21" t="str">
        <f t="shared" si="1"/>
        <v>10.1</v>
      </c>
      <c r="I66" s="100" t="str">
        <f t="shared" si="2"/>
        <v>PULP FROM FIBRES OTHER THAN WOOD</v>
      </c>
      <c r="J66" s="42" t="s">
        <v>60</v>
      </c>
      <c r="K66" s="66"/>
      <c r="L66" s="67"/>
    </row>
    <row r="67" spans="1:17" s="14" customFormat="1" ht="12.75" customHeight="1" x14ac:dyDescent="0.15">
      <c r="A67" s="168" t="s">
        <v>132</v>
      </c>
      <c r="B67" s="31" t="s">
        <v>43</v>
      </c>
      <c r="C67" s="42" t="s">
        <v>60</v>
      </c>
      <c r="D67" s="165" t="s">
        <v>243</v>
      </c>
      <c r="E67" s="165" t="s">
        <v>243</v>
      </c>
      <c r="H67" s="21" t="str">
        <f t="shared" si="1"/>
        <v>10.2</v>
      </c>
      <c r="I67" s="101" t="str">
        <f t="shared" si="2"/>
        <v>RECOVERED FIBRE PULP</v>
      </c>
      <c r="J67" s="42" t="s">
        <v>60</v>
      </c>
      <c r="K67" s="68"/>
      <c r="L67" s="69"/>
    </row>
    <row r="68" spans="1:17" s="8" customFormat="1" ht="12.75" customHeight="1" x14ac:dyDescent="0.15">
      <c r="A68" s="159" t="s">
        <v>201</v>
      </c>
      <c r="B68" s="153" t="s">
        <v>37</v>
      </c>
      <c r="C68" s="154" t="s">
        <v>60</v>
      </c>
      <c r="D68" s="157" t="s">
        <v>243</v>
      </c>
      <c r="E68" s="161" t="s">
        <v>243</v>
      </c>
      <c r="H68" s="21" t="str">
        <f t="shared" si="1"/>
        <v>11</v>
      </c>
      <c r="I68" s="102" t="str">
        <f t="shared" si="2"/>
        <v>RECOVERED PAPER</v>
      </c>
      <c r="J68" s="42" t="s">
        <v>60</v>
      </c>
      <c r="K68" s="77"/>
      <c r="L68" s="78"/>
      <c r="Q68" s="14"/>
    </row>
    <row r="69" spans="1:17" s="14" customFormat="1" ht="12.75" customHeight="1" x14ac:dyDescent="0.15">
      <c r="A69" s="171" t="s">
        <v>202</v>
      </c>
      <c r="B69" s="153" t="s">
        <v>38</v>
      </c>
      <c r="C69" s="154" t="s">
        <v>60</v>
      </c>
      <c r="D69" s="200" t="s">
        <v>244</v>
      </c>
      <c r="E69" s="200" t="s">
        <v>244</v>
      </c>
      <c r="H69" s="21" t="str">
        <f t="shared" si="1"/>
        <v>12</v>
      </c>
      <c r="I69" s="103" t="str">
        <f t="shared" si="2"/>
        <v>PAPER AND PAPERBOARD</v>
      </c>
      <c r="J69" s="42" t="s">
        <v>60</v>
      </c>
      <c r="K69" s="64" t="e">
        <f>D69-(D70+D75+D76+D81)</f>
        <v>#VALUE!</v>
      </c>
      <c r="L69" s="64" t="e">
        <f>E69-(E70+E75+E76+E81)</f>
        <v>#VALUE!</v>
      </c>
      <c r="Q69" s="8"/>
    </row>
    <row r="70" spans="1:17" s="14" customFormat="1" ht="12.75" customHeight="1" x14ac:dyDescent="0.15">
      <c r="A70" s="172" t="s">
        <v>133</v>
      </c>
      <c r="B70" s="40" t="s">
        <v>45</v>
      </c>
      <c r="C70" s="44" t="s">
        <v>60</v>
      </c>
      <c r="D70" s="165" t="s">
        <v>243</v>
      </c>
      <c r="E70" s="165" t="s">
        <v>243</v>
      </c>
      <c r="H70" s="21" t="str">
        <f t="shared" si="1"/>
        <v>12.1</v>
      </c>
      <c r="I70" s="104" t="str">
        <f t="shared" si="2"/>
        <v>GRAPHIC PAPERS</v>
      </c>
      <c r="J70" s="44" t="s">
        <v>60</v>
      </c>
      <c r="K70" s="72" t="e">
        <f>D70-(D71+D72+D73+D74)</f>
        <v>#VALUE!</v>
      </c>
      <c r="L70" s="73" t="e">
        <f>E70-(E71+E72+E73+E74)</f>
        <v>#VALUE!</v>
      </c>
    </row>
    <row r="71" spans="1:17" s="14" customFormat="1" ht="12.75" customHeight="1" x14ac:dyDescent="0.15">
      <c r="A71" s="172" t="s">
        <v>203</v>
      </c>
      <c r="B71" s="32" t="s">
        <v>39</v>
      </c>
      <c r="C71" s="42" t="s">
        <v>60</v>
      </c>
      <c r="D71" s="165" t="s">
        <v>243</v>
      </c>
      <c r="E71" s="165" t="s">
        <v>243</v>
      </c>
      <c r="H71" s="21" t="str">
        <f t="shared" si="1"/>
        <v>12.1.1</v>
      </c>
      <c r="I71" s="105" t="str">
        <f t="shared" si="2"/>
        <v>NEWSPRINT</v>
      </c>
      <c r="J71" s="42" t="s">
        <v>60</v>
      </c>
      <c r="K71" s="66"/>
      <c r="L71" s="67"/>
    </row>
    <row r="72" spans="1:17" s="14" customFormat="1" ht="12.75" customHeight="1" x14ac:dyDescent="0.15">
      <c r="A72" s="172" t="s">
        <v>204</v>
      </c>
      <c r="B72" s="32" t="s">
        <v>46</v>
      </c>
      <c r="C72" s="42" t="s">
        <v>60</v>
      </c>
      <c r="D72" s="165" t="s">
        <v>243</v>
      </c>
      <c r="E72" s="165" t="s">
        <v>243</v>
      </c>
      <c r="H72" s="21" t="str">
        <f t="shared" si="1"/>
        <v>12.1.2</v>
      </c>
      <c r="I72" s="105" t="str">
        <f t="shared" si="2"/>
        <v>UNCOATED MECHANICAL</v>
      </c>
      <c r="J72" s="42" t="s">
        <v>60</v>
      </c>
      <c r="K72" s="66"/>
      <c r="L72" s="67"/>
    </row>
    <row r="73" spans="1:17" s="14" customFormat="1" ht="12.75" customHeight="1" x14ac:dyDescent="0.15">
      <c r="A73" s="172" t="s">
        <v>205</v>
      </c>
      <c r="B73" s="32" t="s">
        <v>47</v>
      </c>
      <c r="C73" s="42" t="s">
        <v>60</v>
      </c>
      <c r="D73" s="165" t="s">
        <v>243</v>
      </c>
      <c r="E73" s="165" t="s">
        <v>243</v>
      </c>
      <c r="H73" s="21" t="str">
        <f t="shared" si="1"/>
        <v>12.1.3</v>
      </c>
      <c r="I73" s="105" t="str">
        <f t="shared" si="2"/>
        <v>UNCOATED WOODFREE</v>
      </c>
      <c r="J73" s="42" t="s">
        <v>60</v>
      </c>
      <c r="K73" s="66"/>
      <c r="L73" s="67"/>
    </row>
    <row r="74" spans="1:17" s="14" customFormat="1" ht="12.75" customHeight="1" x14ac:dyDescent="0.15">
      <c r="A74" s="172" t="s">
        <v>206</v>
      </c>
      <c r="B74" s="33" t="s">
        <v>48</v>
      </c>
      <c r="C74" s="42" t="s">
        <v>60</v>
      </c>
      <c r="D74" s="165" t="s">
        <v>243</v>
      </c>
      <c r="E74" s="165" t="s">
        <v>243</v>
      </c>
      <c r="H74" s="21" t="str">
        <f t="shared" si="1"/>
        <v>12.1.4</v>
      </c>
      <c r="I74" s="105" t="str">
        <f t="shared" si="2"/>
        <v>COATED PAPERS</v>
      </c>
      <c r="J74" s="42" t="s">
        <v>60</v>
      </c>
      <c r="K74" s="66"/>
      <c r="L74" s="67"/>
    </row>
    <row r="75" spans="1:17" s="14" customFormat="1" ht="12.75" customHeight="1" x14ac:dyDescent="0.15">
      <c r="A75" s="172">
        <v>12.2</v>
      </c>
      <c r="B75" s="34" t="s">
        <v>127</v>
      </c>
      <c r="C75" s="42" t="s">
        <v>60</v>
      </c>
      <c r="D75" s="165">
        <v>11</v>
      </c>
      <c r="E75" s="166">
        <v>10.5</v>
      </c>
      <c r="H75" s="21">
        <f t="shared" si="1"/>
        <v>12.2</v>
      </c>
      <c r="I75" s="104" t="str">
        <f t="shared" si="2"/>
        <v>HOUSEHOLD AND SANITARY PAPERS</v>
      </c>
      <c r="J75" s="42" t="s">
        <v>60</v>
      </c>
      <c r="K75" s="66"/>
      <c r="L75" s="67"/>
    </row>
    <row r="76" spans="1:17" s="14" customFormat="1" ht="12.75" customHeight="1" x14ac:dyDescent="0.15">
      <c r="A76" s="172">
        <v>12.3</v>
      </c>
      <c r="B76" s="40" t="s">
        <v>49</v>
      </c>
      <c r="C76" s="44" t="s">
        <v>60</v>
      </c>
      <c r="D76" s="165" t="s">
        <v>245</v>
      </c>
      <c r="E76" s="166" t="s">
        <v>246</v>
      </c>
      <c r="H76" s="21">
        <f t="shared" si="1"/>
        <v>12.3</v>
      </c>
      <c r="I76" s="104" t="str">
        <f t="shared" si="2"/>
        <v>PACKAGING MATERIALS</v>
      </c>
      <c r="J76" s="44" t="s">
        <v>60</v>
      </c>
      <c r="K76" s="72" t="e">
        <f>D76-(D77+D78+D79+D80)</f>
        <v>#VALUE!</v>
      </c>
      <c r="L76" s="72" t="e">
        <f>E76-(E77+E78+E79+E80)</f>
        <v>#VALUE!</v>
      </c>
    </row>
    <row r="77" spans="1:17" s="14" customFormat="1" ht="12.75" customHeight="1" x14ac:dyDescent="0.15">
      <c r="A77" s="172" t="s">
        <v>207</v>
      </c>
      <c r="B77" s="32" t="s">
        <v>50</v>
      </c>
      <c r="C77" s="42" t="s">
        <v>60</v>
      </c>
      <c r="D77" s="165" t="s">
        <v>243</v>
      </c>
      <c r="E77" s="165" t="s">
        <v>243</v>
      </c>
      <c r="H77" s="21" t="str">
        <f t="shared" si="1"/>
        <v>12.3.1</v>
      </c>
      <c r="I77" s="105" t="str">
        <f t="shared" si="2"/>
        <v>CASE MATERIALS</v>
      </c>
      <c r="J77" s="42" t="s">
        <v>60</v>
      </c>
      <c r="K77" s="66"/>
      <c r="L77" s="67"/>
    </row>
    <row r="78" spans="1:17" s="14" customFormat="1" ht="12.75" customHeight="1" x14ac:dyDescent="0.15">
      <c r="A78" s="172" t="s">
        <v>208</v>
      </c>
      <c r="B78" s="32" t="s">
        <v>83</v>
      </c>
      <c r="C78" s="42" t="s">
        <v>60</v>
      </c>
      <c r="D78" s="165" t="s">
        <v>243</v>
      </c>
      <c r="E78" s="165" t="s">
        <v>243</v>
      </c>
      <c r="H78" s="21" t="str">
        <f t="shared" si="1"/>
        <v>12.3.2</v>
      </c>
      <c r="I78" s="105" t="str">
        <f>B78</f>
        <v>CARTONBOARD</v>
      </c>
      <c r="J78" s="42" t="s">
        <v>60</v>
      </c>
      <c r="K78" s="66"/>
      <c r="L78" s="67"/>
    </row>
    <row r="79" spans="1:17" s="14" customFormat="1" ht="12.75" customHeight="1" x14ac:dyDescent="0.15">
      <c r="A79" s="172" t="s">
        <v>209</v>
      </c>
      <c r="B79" s="32" t="s">
        <v>51</v>
      </c>
      <c r="C79" s="42" t="s">
        <v>60</v>
      </c>
      <c r="D79" s="165" t="s">
        <v>243</v>
      </c>
      <c r="E79" s="165" t="s">
        <v>243</v>
      </c>
      <c r="H79" s="21" t="str">
        <f>A79</f>
        <v>12.3.3</v>
      </c>
      <c r="I79" s="105" t="str">
        <f>B79</f>
        <v>WRAPPING PAPERS</v>
      </c>
      <c r="J79" s="42" t="s">
        <v>60</v>
      </c>
      <c r="K79" s="66"/>
      <c r="L79" s="67"/>
    </row>
    <row r="80" spans="1:17" s="14" customFormat="1" ht="12.75" customHeight="1" x14ac:dyDescent="0.15">
      <c r="A80" s="172" t="s">
        <v>210</v>
      </c>
      <c r="B80" s="33" t="s">
        <v>52</v>
      </c>
      <c r="C80" s="42" t="s">
        <v>60</v>
      </c>
      <c r="D80" s="165" t="s">
        <v>243</v>
      </c>
      <c r="E80" s="165" t="s">
        <v>243</v>
      </c>
      <c r="H80" s="21" t="str">
        <f>A80</f>
        <v>12.3.4</v>
      </c>
      <c r="I80" s="105" t="str">
        <f>B80</f>
        <v>OTHER PAPERS MAINLY FOR PACKAGING</v>
      </c>
      <c r="J80" s="42" t="s">
        <v>60</v>
      </c>
      <c r="K80" s="66"/>
      <c r="L80" s="67"/>
    </row>
    <row r="81" spans="1:17" s="14" customFormat="1" ht="12.75" customHeight="1" thickBot="1" x14ac:dyDescent="0.2">
      <c r="A81" s="173">
        <v>12.4</v>
      </c>
      <c r="B81" s="35" t="s">
        <v>128</v>
      </c>
      <c r="C81" s="43" t="s">
        <v>60</v>
      </c>
      <c r="D81" s="165" t="s">
        <v>243</v>
      </c>
      <c r="E81" s="165" t="s">
        <v>243</v>
      </c>
      <c r="H81" s="79">
        <f>A81</f>
        <v>12.4</v>
      </c>
      <c r="I81" s="106" t="str">
        <f>B81</f>
        <v>OTHER PAPER AND PAPERBOARD N.E.S. (NOT ELSEWHERE SPECIFIED)</v>
      </c>
      <c r="J81" s="43" t="s">
        <v>60</v>
      </c>
      <c r="K81" s="68"/>
      <c r="L81" s="69"/>
    </row>
    <row r="82" spans="1:17" s="14" customFormat="1" ht="16.5" customHeight="1" x14ac:dyDescent="0.15">
      <c r="A82" s="84"/>
      <c r="B82" s="81" t="s">
        <v>97</v>
      </c>
      <c r="C82" s="84"/>
      <c r="D82" s="85"/>
      <c r="E82" s="16"/>
      <c r="H82" s="13" t="s">
        <v>0</v>
      </c>
      <c r="I82" s="81" t="s">
        <v>97</v>
      </c>
    </row>
    <row r="83" spans="1:17" s="14" customFormat="1" ht="12.75" customHeight="1" x14ac:dyDescent="0.15">
      <c r="A83" s="84"/>
      <c r="B83" s="80"/>
      <c r="C83" s="84"/>
      <c r="D83" s="85"/>
      <c r="E83" s="16"/>
      <c r="H83" s="13" t="s">
        <v>0</v>
      </c>
    </row>
    <row r="84" spans="1:17" ht="12.75" customHeight="1" x14ac:dyDescent="0.2">
      <c r="A84" s="201" t="s">
        <v>248</v>
      </c>
      <c r="B84" s="86"/>
      <c r="C84" s="86"/>
      <c r="D84" s="86"/>
      <c r="H84" s="13" t="s">
        <v>0</v>
      </c>
      <c r="Q84" s="14"/>
    </row>
    <row r="85" spans="1:17" ht="12.75" customHeight="1" x14ac:dyDescent="0.2">
      <c r="A85" s="201" t="s">
        <v>247</v>
      </c>
      <c r="B85" s="86"/>
      <c r="C85" s="86"/>
      <c r="D85" s="86"/>
      <c r="H85" s="13" t="s">
        <v>0</v>
      </c>
    </row>
    <row r="86" spans="1:17" ht="12.75" customHeight="1" x14ac:dyDescent="0.2">
      <c r="A86" s="86"/>
      <c r="B86" s="86"/>
      <c r="C86" s="86"/>
      <c r="D86" s="86"/>
      <c r="H86" s="13" t="s">
        <v>0</v>
      </c>
    </row>
    <row r="87" spans="1:17" ht="12.75" customHeight="1" x14ac:dyDescent="0.2">
      <c r="A87" s="86"/>
      <c r="B87" s="86"/>
      <c r="C87" s="86"/>
      <c r="D87" s="86"/>
    </row>
    <row r="88" spans="1:17" ht="12.75" customHeight="1" x14ac:dyDescent="0.2">
      <c r="A88" s="86"/>
      <c r="B88" s="86"/>
      <c r="C88" s="86"/>
      <c r="D88" s="86"/>
    </row>
    <row r="89" spans="1:17" ht="12.75" customHeight="1" x14ac:dyDescent="0.2">
      <c r="A89" s="86"/>
      <c r="B89" s="86"/>
      <c r="C89" s="86"/>
      <c r="D89" s="86"/>
    </row>
    <row r="90" spans="1:17" ht="12.75" customHeight="1" x14ac:dyDescent="0.2">
      <c r="A90" s="86"/>
      <c r="B90" s="86"/>
      <c r="C90" s="86"/>
      <c r="D90" s="86"/>
    </row>
    <row r="91" spans="1:17" ht="12.75" customHeight="1" x14ac:dyDescent="0.2">
      <c r="A91" s="86"/>
      <c r="B91" s="86"/>
      <c r="C91" s="86"/>
      <c r="D91" s="86"/>
    </row>
    <row r="92" spans="1:17" ht="12.75" customHeight="1" x14ac:dyDescent="0.2">
      <c r="A92" s="86"/>
      <c r="B92" s="86"/>
      <c r="C92" s="86"/>
      <c r="D92" s="86"/>
    </row>
    <row r="93" spans="1:17" ht="12.75" customHeight="1" x14ac:dyDescent="0.2">
      <c r="A93" s="86"/>
      <c r="B93" s="86"/>
      <c r="C93" s="86"/>
      <c r="D93" s="86"/>
    </row>
    <row r="94" spans="1:17" ht="12.75" customHeight="1" x14ac:dyDescent="0.2">
      <c r="A94" s="86"/>
      <c r="B94" s="86"/>
      <c r="C94" s="86"/>
      <c r="D94" s="86"/>
    </row>
    <row r="95" spans="1:17" ht="12.75" customHeight="1" x14ac:dyDescent="0.2">
      <c r="A95" s="86"/>
      <c r="B95" s="86"/>
      <c r="C95" s="86"/>
      <c r="D95" s="86"/>
    </row>
    <row r="96" spans="1:17" ht="12.75" customHeight="1" x14ac:dyDescent="0.2">
      <c r="A96" s="86"/>
      <c r="B96" s="86"/>
      <c r="C96" s="86"/>
      <c r="D96" s="86"/>
    </row>
    <row r="97" spans="1:38" ht="12.75" customHeight="1" x14ac:dyDescent="0.2">
      <c r="A97" s="86"/>
      <c r="B97" s="86"/>
      <c r="C97" s="86"/>
      <c r="D97" s="86"/>
    </row>
    <row r="98" spans="1:38" ht="12.75" customHeight="1" x14ac:dyDescent="0.2">
      <c r="A98" s="86"/>
      <c r="B98" s="86"/>
      <c r="C98" s="86"/>
      <c r="D98" s="86"/>
    </row>
    <row r="99" spans="1:38" ht="12.75" customHeight="1" x14ac:dyDescent="0.2">
      <c r="A99" s="86"/>
      <c r="B99" s="86"/>
      <c r="C99" s="86"/>
      <c r="D99" s="86"/>
    </row>
    <row r="100" spans="1:38" ht="12.75" customHeight="1" x14ac:dyDescent="0.2">
      <c r="A100" s="86"/>
      <c r="B100" s="86"/>
      <c r="C100" s="86"/>
      <c r="D100" s="86"/>
    </row>
    <row r="101" spans="1:38" ht="12.75" customHeight="1" x14ac:dyDescent="0.2">
      <c r="P101"/>
    </row>
    <row r="102" spans="1:38" ht="12.75" customHeight="1" x14ac:dyDescent="0.2">
      <c r="P102"/>
      <c r="Q102"/>
    </row>
    <row r="103" spans="1:38" ht="12.75" customHeight="1" x14ac:dyDescent="0.2">
      <c r="P103"/>
      <c r="Q103"/>
    </row>
    <row r="104" spans="1:38" ht="12.75" customHeight="1" x14ac:dyDescent="0.2">
      <c r="P104"/>
      <c r="Q104"/>
    </row>
    <row r="105" spans="1:38" ht="12.75" customHeight="1" x14ac:dyDescent="0.2">
      <c r="P105"/>
      <c r="Q105"/>
    </row>
    <row r="106" spans="1:38" ht="12.75" customHeight="1" x14ac:dyDescent="0.2">
      <c r="P106"/>
      <c r="Q106"/>
    </row>
    <row r="107" spans="1:38" ht="12.75" customHeight="1" x14ac:dyDescent="0.2">
      <c r="P107"/>
      <c r="Q107"/>
      <c r="AI107" s="7" t="s">
        <v>0</v>
      </c>
      <c r="AJ107" s="7" t="s">
        <v>0</v>
      </c>
      <c r="AK107" s="7" t="s">
        <v>0</v>
      </c>
      <c r="AL107" s="7" t="s">
        <v>0</v>
      </c>
    </row>
    <row r="108" spans="1:38" ht="12.75" customHeight="1" x14ac:dyDescent="0.2">
      <c r="P108"/>
      <c r="Q108"/>
    </row>
    <row r="109" spans="1:38" ht="12.75" customHeight="1" x14ac:dyDescent="0.2">
      <c r="P109"/>
      <c r="Q109"/>
    </row>
    <row r="110" spans="1:38" ht="12.75" customHeight="1" x14ac:dyDescent="0.2">
      <c r="P110"/>
      <c r="Q110"/>
    </row>
    <row r="111" spans="1:38" ht="12.75" customHeight="1" x14ac:dyDescent="0.2">
      <c r="P111"/>
      <c r="Q111"/>
    </row>
    <row r="112" spans="1:38" ht="12.75" customHeight="1" x14ac:dyDescent="0.2">
      <c r="P112"/>
      <c r="Q112"/>
    </row>
    <row r="113" spans="16:17" ht="12.75" customHeight="1" x14ac:dyDescent="0.2">
      <c r="P113"/>
      <c r="Q113"/>
    </row>
    <row r="114" spans="16:17" ht="12.75" customHeight="1" x14ac:dyDescent="0.2">
      <c r="P114"/>
      <c r="Q114"/>
    </row>
    <row r="115" spans="16:17" ht="12.75" customHeight="1" x14ac:dyDescent="0.2">
      <c r="P115"/>
      <c r="Q115"/>
    </row>
    <row r="116" spans="16:17" ht="12.75" customHeight="1" x14ac:dyDescent="0.2">
      <c r="P116"/>
      <c r="Q116"/>
    </row>
    <row r="117" spans="16:17" ht="12.75" customHeight="1" x14ac:dyDescent="0.2">
      <c r="P117"/>
      <c r="Q117"/>
    </row>
    <row r="118" spans="16:17" ht="12.75" customHeight="1" x14ac:dyDescent="0.2">
      <c r="P118"/>
      <c r="Q118"/>
    </row>
    <row r="119" spans="16:17" ht="12.75" customHeight="1" x14ac:dyDescent="0.2">
      <c r="P119"/>
      <c r="Q119"/>
    </row>
    <row r="120" spans="16:17" ht="12.75" customHeight="1" x14ac:dyDescent="0.2">
      <c r="P120"/>
      <c r="Q120"/>
    </row>
    <row r="121" spans="16:17" ht="12.75" customHeight="1" x14ac:dyDescent="0.2">
      <c r="P121"/>
      <c r="Q121"/>
    </row>
    <row r="122" spans="16:17" ht="12.75" customHeight="1" x14ac:dyDescent="0.2">
      <c r="P122"/>
      <c r="Q122"/>
    </row>
    <row r="123" spans="16:17" ht="12.75" customHeight="1" x14ac:dyDescent="0.2">
      <c r="P123"/>
      <c r="Q123"/>
    </row>
    <row r="124" spans="16:17" ht="12.75" customHeight="1" x14ac:dyDescent="0.2">
      <c r="P124"/>
      <c r="Q124"/>
    </row>
    <row r="125" spans="16:17" ht="12.75" customHeight="1" x14ac:dyDescent="0.2">
      <c r="P125"/>
      <c r="Q125"/>
    </row>
    <row r="126" spans="16:17" ht="12.75" customHeight="1" x14ac:dyDescent="0.2">
      <c r="P126"/>
      <c r="Q126"/>
    </row>
    <row r="127" spans="16:17" ht="12.75" customHeight="1" x14ac:dyDescent="0.2">
      <c r="P127"/>
      <c r="Q127"/>
    </row>
    <row r="128" spans="16:17" ht="12.75" customHeight="1" x14ac:dyDescent="0.2">
      <c r="P128"/>
      <c r="Q128"/>
    </row>
    <row r="129" spans="16:17" ht="12.75" customHeight="1" x14ac:dyDescent="0.2">
      <c r="P129"/>
      <c r="Q129"/>
    </row>
    <row r="130" spans="16:17" ht="12.75" customHeight="1" x14ac:dyDescent="0.2">
      <c r="P130"/>
      <c r="Q130"/>
    </row>
    <row r="131" spans="16:17" ht="12.75" customHeight="1" x14ac:dyDescent="0.2">
      <c r="P131"/>
      <c r="Q131"/>
    </row>
    <row r="132" spans="16:17" ht="12.75" customHeight="1" x14ac:dyDescent="0.2">
      <c r="P132"/>
      <c r="Q132"/>
    </row>
    <row r="133" spans="16:17" ht="12.75" customHeight="1" x14ac:dyDescent="0.2">
      <c r="P133"/>
      <c r="Q133"/>
    </row>
    <row r="134" spans="16:17" ht="12.75" customHeight="1" x14ac:dyDescent="0.2">
      <c r="P134"/>
      <c r="Q134"/>
    </row>
    <row r="135" spans="16:17" ht="12.75" customHeight="1" x14ac:dyDescent="0.2">
      <c r="P135"/>
      <c r="Q135"/>
    </row>
    <row r="136" spans="16:17" ht="12.75" customHeight="1" x14ac:dyDescent="0.2">
      <c r="P136"/>
      <c r="Q136"/>
    </row>
    <row r="137" spans="16:17" ht="12.75" customHeight="1" x14ac:dyDescent="0.2">
      <c r="P137"/>
      <c r="Q137"/>
    </row>
    <row r="138" spans="16:17" ht="12.75" customHeight="1" x14ac:dyDescent="0.2">
      <c r="P138"/>
      <c r="Q138"/>
    </row>
    <row r="139" spans="16:17" ht="12.75" customHeight="1" x14ac:dyDescent="0.2">
      <c r="P139"/>
      <c r="Q139"/>
    </row>
    <row r="140" spans="16:17" ht="12.75" customHeight="1" x14ac:dyDescent="0.2">
      <c r="P140"/>
      <c r="Q140"/>
    </row>
    <row r="141" spans="16:17" ht="12.75" customHeight="1" x14ac:dyDescent="0.2">
      <c r="P141"/>
      <c r="Q141"/>
    </row>
    <row r="142" spans="16:17" ht="12.75" customHeight="1" x14ac:dyDescent="0.2">
      <c r="P142"/>
      <c r="Q142"/>
    </row>
    <row r="143" spans="16:17" ht="12.75" customHeight="1" x14ac:dyDescent="0.2">
      <c r="P143"/>
      <c r="Q143"/>
    </row>
    <row r="144" spans="16:17" ht="12.75" customHeight="1" x14ac:dyDescent="0.2">
      <c r="P144"/>
      <c r="Q144"/>
    </row>
    <row r="145" spans="16:17" ht="12.75" customHeight="1" x14ac:dyDescent="0.2">
      <c r="P145"/>
      <c r="Q145"/>
    </row>
    <row r="146" spans="16:17" ht="12.75" customHeight="1" x14ac:dyDescent="0.2">
      <c r="P146"/>
      <c r="Q146"/>
    </row>
    <row r="147" spans="16:17" ht="12.75" customHeight="1" x14ac:dyDescent="0.2">
      <c r="P147"/>
      <c r="Q147"/>
    </row>
    <row r="148" spans="16:17" ht="12.75" customHeight="1" x14ac:dyDescent="0.2">
      <c r="P148"/>
      <c r="Q148"/>
    </row>
    <row r="149" spans="16:17" ht="12.75" customHeight="1" x14ac:dyDescent="0.2">
      <c r="P149"/>
      <c r="Q149"/>
    </row>
    <row r="150" spans="16:17" ht="12.75" customHeight="1" x14ac:dyDescent="0.2">
      <c r="P150"/>
      <c r="Q150"/>
    </row>
    <row r="151" spans="16:17" ht="12.75" customHeight="1" x14ac:dyDescent="0.2">
      <c r="P151"/>
      <c r="Q151"/>
    </row>
    <row r="152" spans="16:17" ht="12.75" customHeight="1" x14ac:dyDescent="0.2">
      <c r="P152"/>
      <c r="Q152"/>
    </row>
    <row r="153" spans="16:17" ht="12.75" customHeight="1" x14ac:dyDescent="0.2">
      <c r="P153"/>
      <c r="Q153"/>
    </row>
    <row r="154" spans="16:17" ht="12.75" customHeight="1" x14ac:dyDescent="0.2">
      <c r="P154"/>
      <c r="Q154"/>
    </row>
    <row r="155" spans="16:17" ht="12.75" customHeight="1" x14ac:dyDescent="0.2">
      <c r="P155"/>
      <c r="Q155"/>
    </row>
    <row r="156" spans="16:17" ht="12.75" customHeight="1" x14ac:dyDescent="0.2">
      <c r="P156"/>
      <c r="Q156"/>
    </row>
    <row r="157" spans="16:17" ht="12.75" customHeight="1" x14ac:dyDescent="0.2">
      <c r="P157"/>
      <c r="Q157"/>
    </row>
    <row r="158" spans="16:17" ht="12.75" customHeight="1" x14ac:dyDescent="0.2">
      <c r="P158"/>
      <c r="Q158"/>
    </row>
    <row r="159" spans="16:17" ht="12.75" customHeight="1" x14ac:dyDescent="0.2">
      <c r="P159"/>
      <c r="Q159"/>
    </row>
    <row r="160" spans="16:17" ht="12.75" customHeight="1" x14ac:dyDescent="0.2">
      <c r="P160"/>
      <c r="Q160"/>
    </row>
    <row r="161" spans="16:17" ht="12.75" customHeight="1" x14ac:dyDescent="0.2">
      <c r="P161"/>
      <c r="Q161"/>
    </row>
    <row r="162" spans="16:17" ht="12.75" customHeight="1" x14ac:dyDescent="0.2">
      <c r="P162"/>
      <c r="Q162"/>
    </row>
    <row r="163" spans="16:17" ht="12.75" customHeight="1" x14ac:dyDescent="0.2">
      <c r="P163"/>
      <c r="Q163"/>
    </row>
    <row r="164" spans="16:17" ht="12.75" customHeight="1" x14ac:dyDescent="0.2">
      <c r="P164"/>
      <c r="Q164"/>
    </row>
    <row r="165" spans="16:17" ht="12.75" customHeight="1" x14ac:dyDescent="0.2">
      <c r="P165"/>
      <c r="Q165"/>
    </row>
    <row r="166" spans="16:17" ht="12.75" customHeight="1" x14ac:dyDescent="0.2">
      <c r="P166"/>
      <c r="Q166"/>
    </row>
    <row r="167" spans="16:17" ht="12.75" customHeight="1" x14ac:dyDescent="0.2">
      <c r="P167"/>
      <c r="Q167"/>
    </row>
    <row r="168" spans="16:17" ht="12.75" customHeight="1" x14ac:dyDescent="0.2">
      <c r="P168"/>
      <c r="Q168"/>
    </row>
    <row r="169" spans="16:17" ht="12.75" customHeight="1" x14ac:dyDescent="0.2">
      <c r="P169"/>
      <c r="Q169"/>
    </row>
    <row r="170" spans="16:17" ht="12.75" customHeight="1" x14ac:dyDescent="0.2">
      <c r="P170"/>
      <c r="Q170"/>
    </row>
    <row r="171" spans="16:17" ht="12.75" customHeight="1" x14ac:dyDescent="0.2">
      <c r="P171"/>
      <c r="Q171"/>
    </row>
    <row r="172" spans="16:17" ht="12.75" customHeight="1" x14ac:dyDescent="0.2">
      <c r="P172"/>
      <c r="Q172"/>
    </row>
    <row r="173" spans="16:17" ht="12.75" customHeight="1" x14ac:dyDescent="0.2">
      <c r="P173"/>
      <c r="Q173"/>
    </row>
    <row r="174" spans="16:17" ht="12.75" customHeight="1" x14ac:dyDescent="0.2">
      <c r="P174"/>
      <c r="Q174"/>
    </row>
    <row r="175" spans="16:17" ht="12.75" customHeight="1" x14ac:dyDescent="0.2">
      <c r="P175"/>
      <c r="Q175"/>
    </row>
    <row r="176" spans="16:17" ht="12.75" customHeight="1" x14ac:dyDescent="0.2">
      <c r="P176"/>
      <c r="Q176"/>
    </row>
    <row r="177" spans="16:17" ht="12.75" customHeight="1" x14ac:dyDescent="0.2">
      <c r="P177"/>
      <c r="Q177"/>
    </row>
    <row r="178" spans="16:17" ht="12.75" customHeight="1" x14ac:dyDescent="0.2">
      <c r="P178"/>
      <c r="Q178"/>
    </row>
    <row r="179" spans="16:17" ht="12.75" customHeight="1" x14ac:dyDescent="0.2">
      <c r="P179"/>
      <c r="Q179"/>
    </row>
    <row r="180" spans="16:17" ht="12.75" customHeight="1" x14ac:dyDescent="0.2">
      <c r="P180"/>
      <c r="Q180"/>
    </row>
    <row r="181" spans="16:17" ht="12.75" customHeight="1" x14ac:dyDescent="0.2">
      <c r="P181"/>
      <c r="Q181"/>
    </row>
    <row r="182" spans="16:17" ht="12.75" customHeight="1" x14ac:dyDescent="0.2">
      <c r="P182"/>
      <c r="Q182"/>
    </row>
    <row r="183" spans="16:17" ht="12.75" customHeight="1" x14ac:dyDescent="0.2">
      <c r="P183"/>
      <c r="Q183"/>
    </row>
    <row r="184" spans="16:17" ht="12.75" customHeight="1" x14ac:dyDescent="0.2">
      <c r="P184"/>
      <c r="Q184"/>
    </row>
    <row r="185" spans="16:17" ht="12.75" customHeight="1" x14ac:dyDescent="0.2">
      <c r="P185"/>
      <c r="Q185"/>
    </row>
    <row r="186" spans="16:17" ht="12.75" customHeight="1" x14ac:dyDescent="0.2">
      <c r="P186"/>
      <c r="Q186"/>
    </row>
    <row r="187" spans="16:17" ht="12.75" customHeight="1" x14ac:dyDescent="0.2">
      <c r="P187"/>
      <c r="Q187"/>
    </row>
    <row r="188" spans="16:17" ht="12.75" customHeight="1" x14ac:dyDescent="0.2">
      <c r="P188"/>
      <c r="Q188"/>
    </row>
    <row r="189" spans="16:17" ht="12.75" customHeight="1" x14ac:dyDescent="0.2">
      <c r="P189"/>
      <c r="Q189"/>
    </row>
    <row r="190" spans="16:17" ht="12.75" customHeight="1" x14ac:dyDescent="0.2">
      <c r="P190"/>
      <c r="Q190"/>
    </row>
    <row r="191" spans="16:17" ht="12.75" customHeight="1" x14ac:dyDescent="0.2">
      <c r="P191"/>
      <c r="Q191"/>
    </row>
    <row r="192" spans="16:17" ht="12.75" customHeight="1" x14ac:dyDescent="0.2">
      <c r="P192"/>
      <c r="Q192"/>
    </row>
    <row r="193" spans="16:17" ht="12.75" customHeight="1" x14ac:dyDescent="0.2">
      <c r="P193"/>
      <c r="Q193"/>
    </row>
    <row r="194" spans="16:17" ht="12.75" customHeight="1" x14ac:dyDescent="0.2">
      <c r="P194"/>
      <c r="Q194"/>
    </row>
    <row r="195" spans="16:17" ht="12.75" customHeight="1" x14ac:dyDescent="0.2">
      <c r="P195"/>
      <c r="Q195"/>
    </row>
    <row r="196" spans="16:17" ht="12.75" customHeight="1" x14ac:dyDescent="0.2">
      <c r="P196"/>
      <c r="Q196"/>
    </row>
    <row r="197" spans="16:17" ht="12.75" customHeight="1" x14ac:dyDescent="0.2">
      <c r="P197"/>
      <c r="Q197"/>
    </row>
    <row r="198" spans="16:17" ht="12.75" customHeight="1" x14ac:dyDescent="0.2">
      <c r="P198"/>
      <c r="Q198"/>
    </row>
    <row r="199" spans="16:17" ht="12.75" customHeight="1" x14ac:dyDescent="0.2">
      <c r="P199"/>
      <c r="Q199"/>
    </row>
    <row r="200" spans="16:17" ht="12.75" customHeight="1" x14ac:dyDescent="0.2">
      <c r="P200"/>
      <c r="Q200"/>
    </row>
    <row r="201" spans="16:17" ht="12.75" customHeight="1" x14ac:dyDescent="0.2">
      <c r="P201"/>
      <c r="Q201"/>
    </row>
    <row r="202" spans="16:17" ht="12.75" customHeight="1" x14ac:dyDescent="0.2">
      <c r="P202"/>
      <c r="Q202"/>
    </row>
    <row r="203" spans="16:17" ht="12.75" customHeight="1" x14ac:dyDescent="0.2">
      <c r="P203"/>
      <c r="Q203"/>
    </row>
    <row r="204" spans="16:17" ht="12.75" customHeight="1" x14ac:dyDescent="0.2">
      <c r="P204"/>
      <c r="Q204"/>
    </row>
    <row r="205" spans="16:17" ht="12.75" customHeight="1" x14ac:dyDescent="0.2">
      <c r="P205"/>
      <c r="Q205"/>
    </row>
    <row r="206" spans="16:17" ht="12.75" customHeight="1" x14ac:dyDescent="0.2">
      <c r="P206"/>
      <c r="Q206"/>
    </row>
    <row r="207" spans="16:17" ht="12.75" customHeight="1" x14ac:dyDescent="0.2">
      <c r="P207"/>
      <c r="Q207"/>
    </row>
    <row r="208" spans="16:17" ht="12.75" customHeight="1" x14ac:dyDescent="0.2">
      <c r="P208"/>
      <c r="Q208"/>
    </row>
    <row r="209" spans="16:17" ht="12.75" customHeight="1" x14ac:dyDescent="0.2">
      <c r="P209"/>
      <c r="Q209"/>
    </row>
    <row r="210" spans="16:17" ht="12.75" customHeight="1" x14ac:dyDescent="0.2">
      <c r="P210"/>
      <c r="Q210"/>
    </row>
    <row r="211" spans="16:17" ht="12.75" customHeight="1" x14ac:dyDescent="0.2">
      <c r="P211"/>
      <c r="Q211"/>
    </row>
    <row r="212" spans="16:17" ht="12.75" customHeight="1" x14ac:dyDescent="0.2">
      <c r="Q212"/>
    </row>
  </sheetData>
  <sheetProtection sheet="1" objects="1" scenarios="1"/>
  <customSheetViews>
    <customSheetView guid="{E59B5840-EF58-11D3-B672-B1E0953C1B26}" scale="75" showPageBreaks="1" showGridLines="0" printArea="1" hiddenRows="1" showRuler="0" topLeftCell="A4">
      <selection activeCell="D10" sqref="D10"/>
      <pageMargins left="0.39370078740157483" right="0.39370078740157483" top="0.19685039370078741" bottom="0.19685039370078741" header="0.19685039370078741" footer="0.19685039370078741"/>
      <printOptions horizontalCentered="1"/>
      <pageSetup paperSize="9" scale="70" orientation="portrait" r:id="rId1"/>
      <headerFooter alignWithMargins="0"/>
    </customSheetView>
  </customSheetViews>
  <mergeCells count="13">
    <mergeCell ref="W8:Y9"/>
    <mergeCell ref="Q11:Q12"/>
    <mergeCell ref="K7:L8"/>
    <mergeCell ref="C3:E3"/>
    <mergeCell ref="C5:E5"/>
    <mergeCell ref="I7:I8"/>
    <mergeCell ref="C2:D2"/>
    <mergeCell ref="A12:E12"/>
    <mergeCell ref="A30:E30"/>
    <mergeCell ref="C10:C11"/>
    <mergeCell ref="A5:B6"/>
    <mergeCell ref="A7:B7"/>
    <mergeCell ref="A8:B8"/>
  </mergeCells>
  <phoneticPr fontId="0" type="noConversion"/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68" fitToHeight="2" orientation="portrait" r:id="rId2"/>
  <headerFooter alignWithMargins="0"/>
  <colBreaks count="1" manualBreakCount="1">
    <brk id="5" max="1048575" man="1"/>
  </col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X119"/>
  <sheetViews>
    <sheetView showGridLines="0" zoomScale="85" zoomScaleNormal="85" zoomScaleSheetLayoutView="75" workbookViewId="0">
      <selection activeCell="O7" sqref="O7"/>
    </sheetView>
  </sheetViews>
  <sheetFormatPr defaultColWidth="9.625" defaultRowHeight="12.75" customHeight="1" x14ac:dyDescent="0.2"/>
  <cols>
    <col min="1" max="1" width="8.25" style="454" customWidth="1"/>
    <col min="2" max="2" width="70.25" style="215" customWidth="1"/>
    <col min="3" max="3" width="14.75" style="452" bestFit="1" customWidth="1"/>
    <col min="4" max="4" width="11" style="215" customWidth="1"/>
    <col min="5" max="6" width="17" style="215" customWidth="1"/>
    <col min="7" max="7" width="12.75" style="215" customWidth="1"/>
    <col min="8" max="9" width="17" style="215" customWidth="1"/>
    <col min="10" max="10" width="11.875" style="215" customWidth="1"/>
    <col min="11" max="12" width="17" style="215" customWidth="1"/>
    <col min="13" max="13" width="11.25" style="215" customWidth="1"/>
    <col min="14" max="15" width="17" style="215" customWidth="1"/>
    <col min="16" max="16" width="9.625" style="213"/>
    <col min="17" max="17" width="9.625" style="213" customWidth="1"/>
    <col min="18" max="18" width="9.375" style="215" customWidth="1"/>
    <col min="19" max="19" width="69.75" style="215" customWidth="1"/>
    <col min="20" max="20" width="9.75" style="215" customWidth="1"/>
    <col min="21" max="30" width="10.75" style="215" customWidth="1"/>
    <col min="31" max="31" width="71" style="215" customWidth="1"/>
    <col min="32" max="32" width="10" style="215" customWidth="1"/>
    <col min="33" max="33" width="14.375" style="215" customWidth="1"/>
    <col min="34" max="34" width="12.875" style="215" customWidth="1"/>
    <col min="35" max="35" width="12.625" style="215" customWidth="1"/>
    <col min="36" max="36" width="10.875" style="215" customWidth="1"/>
    <col min="37" max="37" width="12.625" style="215" customWidth="1"/>
    <col min="38" max="38" width="1.625" style="215" customWidth="1"/>
    <col min="39" max="39" width="12.625" style="215" customWidth="1"/>
    <col min="40" max="40" width="1.625" style="215" customWidth="1"/>
    <col min="41" max="41" width="12.625" style="215" customWidth="1"/>
    <col min="42" max="42" width="1.625" style="215" customWidth="1"/>
    <col min="43" max="43" width="12.625" style="215" customWidth="1"/>
    <col min="44" max="44" width="1.625" style="215" customWidth="1"/>
    <col min="45" max="45" width="12.625" style="215" customWidth="1"/>
    <col min="46" max="46" width="1.625" style="215" customWidth="1"/>
    <col min="47" max="47" width="12.625" style="215" customWidth="1"/>
    <col min="48" max="48" width="1.625" style="215" customWidth="1"/>
    <col min="49" max="49" width="12.625" style="215" customWidth="1"/>
    <col min="50" max="50" width="1.625" style="215" customWidth="1"/>
    <col min="51" max="16384" width="9.625" style="215"/>
  </cols>
  <sheetData>
    <row r="1" spans="1:2598" s="207" customFormat="1" ht="12.75" customHeight="1" thickBot="1" x14ac:dyDescent="0.25">
      <c r="A1" s="203"/>
      <c r="B1" s="204"/>
      <c r="C1" s="205"/>
      <c r="D1" s="204"/>
      <c r="E1" s="204">
        <v>61</v>
      </c>
      <c r="F1" s="204">
        <v>62</v>
      </c>
      <c r="G1" s="204"/>
      <c r="H1" s="204">
        <v>61</v>
      </c>
      <c r="I1" s="204">
        <v>62</v>
      </c>
      <c r="J1" s="204"/>
      <c r="K1" s="204">
        <v>91</v>
      </c>
      <c r="L1" s="204">
        <v>92</v>
      </c>
      <c r="M1" s="204"/>
      <c r="N1" s="204">
        <v>91</v>
      </c>
      <c r="O1" s="204">
        <v>92</v>
      </c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</row>
    <row r="2" spans="1:2598" ht="17.100000000000001" customHeight="1" thickTop="1" x14ac:dyDescent="0.2">
      <c r="A2" s="208"/>
      <c r="B2" s="209"/>
      <c r="C2" s="760" t="s">
        <v>251</v>
      </c>
      <c r="D2" s="760"/>
      <c r="E2" s="760"/>
      <c r="F2" s="760"/>
      <c r="G2" s="760"/>
      <c r="H2" s="761"/>
      <c r="I2" s="210" t="s">
        <v>252</v>
      </c>
      <c r="J2" s="211"/>
      <c r="K2" s="762" t="s">
        <v>0</v>
      </c>
      <c r="L2" s="762"/>
      <c r="M2" s="212"/>
      <c r="N2" s="210" t="s">
        <v>9</v>
      </c>
      <c r="O2" s="196" t="s">
        <v>249</v>
      </c>
      <c r="Q2" s="214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</row>
    <row r="3" spans="1:2598" ht="17.100000000000001" customHeight="1" x14ac:dyDescent="0.2">
      <c r="A3" s="216"/>
      <c r="B3" s="214"/>
      <c r="C3" s="736"/>
      <c r="D3" s="736"/>
      <c r="E3" s="736"/>
      <c r="F3" s="736"/>
      <c r="G3" s="736"/>
      <c r="H3" s="737"/>
      <c r="I3" s="217" t="s">
        <v>14</v>
      </c>
      <c r="J3" s="218"/>
      <c r="L3" s="218"/>
      <c r="M3" s="219"/>
      <c r="N3" s="220"/>
      <c r="O3" s="221"/>
      <c r="Q3" s="214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</row>
    <row r="4" spans="1:2598" ht="17.100000000000001" customHeight="1" x14ac:dyDescent="0.2">
      <c r="A4" s="216"/>
      <c r="B4" s="214"/>
      <c r="C4" s="763" t="s">
        <v>229</v>
      </c>
      <c r="D4" s="763"/>
      <c r="E4" s="763"/>
      <c r="F4" s="763"/>
      <c r="G4" s="763"/>
      <c r="H4" s="764"/>
      <c r="I4" s="217"/>
      <c r="J4" s="218"/>
      <c r="K4" s="219"/>
      <c r="L4" s="219"/>
      <c r="M4" s="219"/>
      <c r="N4" s="220"/>
      <c r="O4" s="221"/>
      <c r="Q4" s="214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765" t="s">
        <v>240</v>
      </c>
      <c r="AE4" s="765"/>
      <c r="AF4" s="765"/>
    </row>
    <row r="5" spans="1:2598" ht="17.100000000000001" customHeight="1" x14ac:dyDescent="0.2">
      <c r="A5" s="216"/>
      <c r="B5" s="222" t="s">
        <v>0</v>
      </c>
      <c r="C5" s="766" t="s">
        <v>44</v>
      </c>
      <c r="D5" s="766"/>
      <c r="E5" s="766"/>
      <c r="F5" s="766"/>
      <c r="G5" s="766"/>
      <c r="H5" s="767"/>
      <c r="I5" s="217" t="s">
        <v>11</v>
      </c>
      <c r="J5" s="218"/>
      <c r="K5" s="219"/>
      <c r="L5" s="223"/>
      <c r="M5" s="223"/>
      <c r="N5" s="224" t="s">
        <v>12</v>
      </c>
      <c r="O5" s="221"/>
      <c r="Q5" s="214"/>
      <c r="R5" s="213"/>
      <c r="S5" s="225" t="s">
        <v>239</v>
      </c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765"/>
      <c r="AE5" s="765"/>
      <c r="AF5" s="765"/>
    </row>
    <row r="6" spans="1:2598" ht="17.100000000000001" customHeight="1" thickBot="1" x14ac:dyDescent="0.25">
      <c r="A6" s="216"/>
      <c r="B6" s="226"/>
      <c r="C6" s="227"/>
      <c r="D6" s="228"/>
      <c r="E6" s="229"/>
      <c r="F6" s="229"/>
      <c r="G6" s="229"/>
      <c r="H6" s="214"/>
      <c r="I6" s="230" t="s">
        <v>339</v>
      </c>
      <c r="J6" s="231"/>
      <c r="K6" s="219"/>
      <c r="L6" s="219"/>
      <c r="M6" s="219"/>
      <c r="N6" s="220"/>
      <c r="O6" s="221"/>
      <c r="Q6" s="214"/>
      <c r="R6" s="213"/>
      <c r="S6" s="214"/>
      <c r="T6" s="214"/>
      <c r="U6" s="213"/>
      <c r="V6" s="213"/>
      <c r="W6" s="213"/>
      <c r="X6" s="232" t="str">
        <f>I2</f>
        <v>Country: Georgia</v>
      </c>
      <c r="Y6" s="759" t="str">
        <f>K2</f>
        <v xml:space="preserve"> </v>
      </c>
      <c r="Z6" s="759"/>
      <c r="AA6" s="759"/>
      <c r="AB6" s="759"/>
      <c r="AC6" s="233"/>
      <c r="AD6" s="233"/>
      <c r="AE6" s="233"/>
      <c r="AG6" s="234" t="str">
        <f>I2</f>
        <v>Country: Georgia</v>
      </c>
      <c r="AH6" s="235" t="str">
        <f>K2</f>
        <v xml:space="preserve"> </v>
      </c>
    </row>
    <row r="7" spans="1:2598" x14ac:dyDescent="0.2">
      <c r="A7" s="236"/>
      <c r="B7" s="743" t="s">
        <v>253</v>
      </c>
      <c r="C7" s="743"/>
      <c r="D7" s="743"/>
      <c r="E7" s="743"/>
      <c r="F7" s="237" t="s">
        <v>69</v>
      </c>
      <c r="G7" s="237"/>
      <c r="H7" s="238" t="s">
        <v>0</v>
      </c>
      <c r="I7" s="220" t="s">
        <v>0</v>
      </c>
      <c r="J7" s="220"/>
      <c r="K7" s="218"/>
      <c r="L7" s="218"/>
      <c r="M7" s="218"/>
      <c r="N7" s="231"/>
      <c r="O7" s="239"/>
      <c r="Q7" s="214"/>
      <c r="R7" s="240"/>
      <c r="S7" s="241" t="s">
        <v>44</v>
      </c>
      <c r="T7" s="242"/>
      <c r="U7" s="744" t="s">
        <v>67</v>
      </c>
      <c r="V7" s="744"/>
      <c r="W7" s="744"/>
      <c r="X7" s="744"/>
      <c r="Y7" s="744"/>
      <c r="Z7" s="744"/>
      <c r="AA7" s="744"/>
      <c r="AB7" s="745"/>
      <c r="AC7" s="243"/>
      <c r="AD7" s="244"/>
      <c r="AE7" s="245"/>
      <c r="AF7" s="246"/>
      <c r="AG7" s="247"/>
      <c r="AH7" s="248"/>
    </row>
    <row r="8" spans="1:2598" ht="13.5" customHeight="1" x14ac:dyDescent="0.2">
      <c r="A8" s="746" t="s">
        <v>254</v>
      </c>
      <c r="B8" s="749" t="s">
        <v>15</v>
      </c>
      <c r="C8" s="749" t="s">
        <v>255</v>
      </c>
      <c r="D8" s="752" t="s">
        <v>2</v>
      </c>
      <c r="E8" s="753"/>
      <c r="F8" s="753"/>
      <c r="G8" s="753"/>
      <c r="H8" s="753"/>
      <c r="I8" s="754"/>
      <c r="J8" s="752" t="s">
        <v>5</v>
      </c>
      <c r="K8" s="753"/>
      <c r="L8" s="753"/>
      <c r="M8" s="753"/>
      <c r="N8" s="753"/>
      <c r="O8" s="755"/>
      <c r="Q8" s="214"/>
      <c r="R8" s="249" t="str">
        <f t="shared" ref="R8:S22" si="0">A8</f>
        <v>Product code</v>
      </c>
      <c r="S8" s="250"/>
      <c r="T8" s="251"/>
      <c r="U8" s="753" t="str">
        <f>D8</f>
        <v>I M P O R T</v>
      </c>
      <c r="V8" s="753"/>
      <c r="W8" s="753"/>
      <c r="X8" s="756"/>
      <c r="Y8" s="757" t="str">
        <f>J8</f>
        <v>E X P O R T</v>
      </c>
      <c r="Z8" s="757" t="s">
        <v>0</v>
      </c>
      <c r="AA8" s="757" t="s">
        <v>0</v>
      </c>
      <c r="AB8" s="758" t="s">
        <v>0</v>
      </c>
      <c r="AC8" s="252"/>
      <c r="AD8" s="253" t="str">
        <f t="shared" ref="AD8:AE22" si="1">A8</f>
        <v>Product code</v>
      </c>
      <c r="AE8" s="252"/>
      <c r="AF8" s="254" t="s">
        <v>0</v>
      </c>
      <c r="AG8" s="733" t="s">
        <v>78</v>
      </c>
      <c r="AH8" s="734"/>
      <c r="AI8" s="215" t="s">
        <v>0</v>
      </c>
    </row>
    <row r="9" spans="1:2598" ht="12.75" customHeight="1" x14ac:dyDescent="0.2">
      <c r="A9" s="747"/>
      <c r="B9" s="750"/>
      <c r="C9" s="750"/>
      <c r="D9" s="735">
        <v>2016</v>
      </c>
      <c r="E9" s="736"/>
      <c r="F9" s="737"/>
      <c r="G9" s="738">
        <f>D9+1</f>
        <v>2017</v>
      </c>
      <c r="H9" s="739"/>
      <c r="I9" s="740"/>
      <c r="J9" s="255"/>
      <c r="K9" s="739">
        <f>D9</f>
        <v>2016</v>
      </c>
      <c r="L9" s="740"/>
      <c r="M9" s="255"/>
      <c r="N9" s="738">
        <f>G9</f>
        <v>2017</v>
      </c>
      <c r="O9" s="741"/>
      <c r="Q9" s="214"/>
      <c r="R9" s="256">
        <f t="shared" si="0"/>
        <v>0</v>
      </c>
      <c r="S9" s="250"/>
      <c r="T9" s="257"/>
      <c r="U9" s="739">
        <f>D9</f>
        <v>2016</v>
      </c>
      <c r="V9" s="740" t="s">
        <v>0</v>
      </c>
      <c r="W9" s="738">
        <f>G9</f>
        <v>2017</v>
      </c>
      <c r="X9" s="740" t="s">
        <v>0</v>
      </c>
      <c r="Y9" s="739">
        <f>K9</f>
        <v>2016</v>
      </c>
      <c r="Z9" s="740" t="s">
        <v>0</v>
      </c>
      <c r="AA9" s="738">
        <f>N9</f>
        <v>2017</v>
      </c>
      <c r="AB9" s="742" t="s">
        <v>0</v>
      </c>
      <c r="AC9" s="258"/>
      <c r="AD9" s="259">
        <f t="shared" si="1"/>
        <v>0</v>
      </c>
      <c r="AE9" s="258"/>
      <c r="AF9" s="254" t="s">
        <v>0</v>
      </c>
      <c r="AG9" s="260">
        <f>K9</f>
        <v>2016</v>
      </c>
      <c r="AH9" s="261">
        <f>G9</f>
        <v>2017</v>
      </c>
      <c r="AI9" s="215" t="s">
        <v>0</v>
      </c>
    </row>
    <row r="10" spans="1:2598" ht="26.25" customHeight="1" x14ac:dyDescent="0.2">
      <c r="A10" s="748"/>
      <c r="B10" s="751"/>
      <c r="C10" s="751"/>
      <c r="D10" s="262" t="s">
        <v>256</v>
      </c>
      <c r="E10" s="263" t="s">
        <v>257</v>
      </c>
      <c r="F10" s="263" t="s">
        <v>258</v>
      </c>
      <c r="G10" s="262" t="s">
        <v>256</v>
      </c>
      <c r="H10" s="263" t="s">
        <v>257</v>
      </c>
      <c r="I10" s="264" t="s">
        <v>258</v>
      </c>
      <c r="J10" s="262" t="s">
        <v>256</v>
      </c>
      <c r="K10" s="263" t="s">
        <v>257</v>
      </c>
      <c r="L10" s="263" t="s">
        <v>258</v>
      </c>
      <c r="M10" s="262" t="s">
        <v>256</v>
      </c>
      <c r="N10" s="263" t="s">
        <v>257</v>
      </c>
      <c r="O10" s="265" t="s">
        <v>258</v>
      </c>
      <c r="P10" s="214"/>
      <c r="Q10" s="214"/>
      <c r="R10" s="266">
        <f t="shared" si="0"/>
        <v>0</v>
      </c>
      <c r="S10" s="267"/>
      <c r="T10" s="268"/>
      <c r="U10" s="258" t="str">
        <f>E10</f>
        <v xml:space="preserve"> Quantity (tone)</v>
      </c>
      <c r="V10" s="269" t="str">
        <f>F10</f>
        <v>Value (1000 USD)</v>
      </c>
      <c r="W10" s="270" t="str">
        <f>H10</f>
        <v xml:space="preserve"> Quantity (tone)</v>
      </c>
      <c r="X10" s="269" t="str">
        <f>I10</f>
        <v>Value (1000 USD)</v>
      </c>
      <c r="Y10" s="271" t="str">
        <f>K10</f>
        <v xml:space="preserve"> Quantity (tone)</v>
      </c>
      <c r="Z10" s="269" t="str">
        <f>L10</f>
        <v>Value (1000 USD)</v>
      </c>
      <c r="AA10" s="270" t="str">
        <f>N10</f>
        <v xml:space="preserve"> Quantity (tone)</v>
      </c>
      <c r="AB10" s="272" t="str">
        <f>O10</f>
        <v>Value (1000 USD)</v>
      </c>
      <c r="AC10" s="258"/>
      <c r="AD10" s="273">
        <f t="shared" si="1"/>
        <v>0</v>
      </c>
      <c r="AE10" s="255"/>
      <c r="AF10" s="274" t="s">
        <v>0</v>
      </c>
      <c r="AG10" s="275"/>
      <c r="AH10" s="276"/>
    </row>
    <row r="11" spans="1:2598" s="297" customFormat="1" ht="15" customHeight="1" x14ac:dyDescent="0.15">
      <c r="A11" s="277">
        <v>1</v>
      </c>
      <c r="B11" s="278" t="s">
        <v>135</v>
      </c>
      <c r="C11" s="279" t="s">
        <v>259</v>
      </c>
      <c r="D11" s="280">
        <v>0</v>
      </c>
      <c r="E11" s="281">
        <v>17548.457000000002</v>
      </c>
      <c r="F11" s="281">
        <v>3043.6677485010805</v>
      </c>
      <c r="G11" s="280">
        <v>0</v>
      </c>
      <c r="H11" s="281">
        <v>18519.400949999999</v>
      </c>
      <c r="I11" s="282">
        <v>4103.3630977768462</v>
      </c>
      <c r="J11" s="283">
        <v>0</v>
      </c>
      <c r="K11" s="281">
        <v>5131.67</v>
      </c>
      <c r="L11" s="281">
        <v>332.8354612308438</v>
      </c>
      <c r="M11" s="280">
        <v>0</v>
      </c>
      <c r="N11" s="281">
        <v>6333.470000000003</v>
      </c>
      <c r="O11" s="282">
        <v>382.35977570848036</v>
      </c>
      <c r="P11" s="284"/>
      <c r="Q11" s="285"/>
      <c r="R11" s="286">
        <f t="shared" si="0"/>
        <v>1</v>
      </c>
      <c r="S11" s="278" t="str">
        <f t="shared" si="0"/>
        <v>ROUNDWOOD (WOOD IN THE ROUGH)</v>
      </c>
      <c r="T11" s="287" t="s">
        <v>260</v>
      </c>
      <c r="U11" s="288">
        <f>E11-(E12+E17)</f>
        <v>0</v>
      </c>
      <c r="V11" s="289">
        <f>F11-(F12+F17)</f>
        <v>0</v>
      </c>
      <c r="W11" s="289">
        <f>H11-(H12+H17)</f>
        <v>0</v>
      </c>
      <c r="X11" s="289">
        <f>I11-(I12+I17)</f>
        <v>0</v>
      </c>
      <c r="Y11" s="289">
        <f>K11-(K12+K17)</f>
        <v>0</v>
      </c>
      <c r="Z11" s="289">
        <f>L11-(L12+L17)</f>
        <v>0</v>
      </c>
      <c r="AA11" s="289">
        <f t="shared" ref="AA11:AB11" si="2">N11-(N12+N17)</f>
        <v>0</v>
      </c>
      <c r="AB11" s="290">
        <f t="shared" si="2"/>
        <v>0</v>
      </c>
      <c r="AC11" s="291"/>
      <c r="AD11" s="292">
        <f t="shared" si="1"/>
        <v>1</v>
      </c>
      <c r="AE11" s="278" t="str">
        <f t="shared" si="1"/>
        <v>ROUNDWOOD (WOOD IN THE ROUGH)</v>
      </c>
      <c r="AF11" s="287" t="s">
        <v>260</v>
      </c>
      <c r="AG11" s="293" t="str">
        <f>IF(ISNUMBER(#REF!+E11-K11),#REF!+E11-K11,IF(ISNUMBER(K11-E11),"NT " &amp; K11-E11,"…"))</f>
        <v>NT -12416.787</v>
      </c>
      <c r="AH11" s="294" t="str">
        <f>IF(ISNUMBER(#REF!+H11-N11),#REF!+H11-N11,IF(ISNUMBER(N11-H11),"NT " &amp; N11-H11,"…"))</f>
        <v>NT -12185.93095</v>
      </c>
      <c r="AI11" s="295" t="s">
        <v>0</v>
      </c>
      <c r="AJ11" s="296"/>
      <c r="AK11" s="296"/>
      <c r="AL11" s="296"/>
      <c r="AM11" s="296"/>
      <c r="AN11" s="296"/>
      <c r="AO11" s="296"/>
      <c r="AP11" s="296"/>
      <c r="AQ11" s="296"/>
      <c r="AR11" s="296"/>
      <c r="AS11" s="296"/>
      <c r="AT11" s="296"/>
      <c r="AU11" s="296"/>
      <c r="AV11" s="296"/>
      <c r="AW11" s="296"/>
      <c r="AX11" s="296"/>
      <c r="AY11" s="296"/>
      <c r="AZ11" s="296"/>
      <c r="BA11" s="296"/>
      <c r="BB11" s="296"/>
      <c r="BC11" s="296"/>
      <c r="BD11" s="296"/>
      <c r="BE11" s="296"/>
      <c r="BF11" s="296"/>
      <c r="BG11" s="296"/>
      <c r="BH11" s="296"/>
      <c r="BI11" s="296"/>
      <c r="BJ11" s="296"/>
      <c r="BK11" s="296"/>
      <c r="BL11" s="296"/>
      <c r="BM11" s="296"/>
      <c r="BN11" s="296"/>
      <c r="BO11" s="296"/>
      <c r="BP11" s="296"/>
      <c r="BQ11" s="296"/>
      <c r="BR11" s="296"/>
      <c r="BS11" s="296"/>
      <c r="BT11" s="296"/>
      <c r="BU11" s="296"/>
      <c r="BV11" s="296"/>
      <c r="BW11" s="296"/>
      <c r="BX11" s="296"/>
      <c r="BY11" s="296"/>
      <c r="BZ11" s="296"/>
      <c r="CA11" s="296"/>
      <c r="CB11" s="296"/>
      <c r="CC11" s="296"/>
      <c r="CD11" s="296"/>
      <c r="CE11" s="296"/>
      <c r="CF11" s="296"/>
      <c r="CG11" s="296"/>
      <c r="CH11" s="296"/>
      <c r="CI11" s="296"/>
      <c r="CJ11" s="296"/>
      <c r="CK11" s="296"/>
      <c r="CL11" s="296"/>
      <c r="CM11" s="296"/>
      <c r="CN11" s="296"/>
      <c r="CO11" s="296"/>
      <c r="CP11" s="296"/>
      <c r="CQ11" s="296"/>
      <c r="CR11" s="296"/>
      <c r="CS11" s="296"/>
      <c r="CT11" s="296"/>
      <c r="CU11" s="296"/>
      <c r="CV11" s="296"/>
      <c r="CW11" s="296"/>
      <c r="CX11" s="296"/>
      <c r="CY11" s="296"/>
      <c r="CZ11" s="296"/>
      <c r="DA11" s="296"/>
      <c r="DB11" s="296"/>
      <c r="DC11" s="296"/>
      <c r="DD11" s="296"/>
      <c r="DE11" s="296"/>
      <c r="DF11" s="296"/>
      <c r="DG11" s="296"/>
      <c r="DH11" s="296"/>
      <c r="DI11" s="296"/>
      <c r="DJ11" s="296"/>
      <c r="DK11" s="296"/>
      <c r="DL11" s="296"/>
      <c r="DM11" s="296"/>
      <c r="DN11" s="296"/>
      <c r="DO11" s="296"/>
      <c r="DP11" s="296"/>
      <c r="DQ11" s="296"/>
      <c r="DR11" s="296"/>
      <c r="DS11" s="296"/>
      <c r="DT11" s="296"/>
      <c r="DU11" s="296"/>
      <c r="DV11" s="296"/>
      <c r="DW11" s="296"/>
      <c r="DX11" s="296"/>
      <c r="DY11" s="296"/>
      <c r="DZ11" s="296"/>
      <c r="EA11" s="296"/>
      <c r="EB11" s="296"/>
      <c r="EC11" s="296"/>
      <c r="ED11" s="296"/>
      <c r="EE11" s="296"/>
      <c r="EF11" s="296"/>
      <c r="EG11" s="296"/>
      <c r="EH11" s="296"/>
      <c r="EI11" s="296"/>
      <c r="EJ11" s="296"/>
      <c r="EK11" s="296"/>
      <c r="EL11" s="296"/>
      <c r="EM11" s="296"/>
      <c r="EN11" s="296"/>
      <c r="EO11" s="296"/>
      <c r="EP11" s="296"/>
      <c r="EQ11" s="296"/>
      <c r="ER11" s="296"/>
      <c r="ES11" s="296"/>
      <c r="ET11" s="296"/>
      <c r="EU11" s="296"/>
      <c r="EV11" s="296"/>
      <c r="EW11" s="296"/>
      <c r="EX11" s="296"/>
      <c r="EY11" s="296"/>
      <c r="EZ11" s="296"/>
      <c r="FA11" s="296"/>
      <c r="FB11" s="296"/>
      <c r="FC11" s="296"/>
      <c r="FD11" s="296"/>
      <c r="FE11" s="296"/>
      <c r="FF11" s="296"/>
      <c r="FG11" s="296"/>
      <c r="FH11" s="296"/>
      <c r="FI11" s="296"/>
      <c r="FJ11" s="296"/>
      <c r="FK11" s="296"/>
      <c r="FL11" s="296"/>
      <c r="FM11" s="296"/>
      <c r="FN11" s="296"/>
      <c r="FO11" s="296"/>
      <c r="FP11" s="296"/>
      <c r="FQ11" s="296"/>
      <c r="FR11" s="296"/>
      <c r="FS11" s="296"/>
      <c r="FT11" s="296"/>
      <c r="FU11" s="296"/>
      <c r="FV11" s="296"/>
      <c r="FW11" s="296"/>
      <c r="FX11" s="296"/>
      <c r="FY11" s="296"/>
      <c r="FZ11" s="296"/>
      <c r="GA11" s="296"/>
      <c r="GB11" s="296"/>
      <c r="GC11" s="296"/>
      <c r="GD11" s="296"/>
      <c r="GE11" s="296"/>
      <c r="GF11" s="296"/>
      <c r="GG11" s="296"/>
      <c r="GH11" s="296"/>
      <c r="GI11" s="296"/>
      <c r="GJ11" s="296"/>
      <c r="GK11" s="296"/>
      <c r="GL11" s="296"/>
      <c r="GM11" s="296"/>
      <c r="GN11" s="296"/>
      <c r="GO11" s="296"/>
      <c r="GP11" s="296"/>
      <c r="GQ11" s="296"/>
      <c r="GR11" s="296"/>
      <c r="GS11" s="296"/>
      <c r="GT11" s="296"/>
      <c r="GU11" s="296"/>
      <c r="GV11" s="296"/>
      <c r="GW11" s="296"/>
      <c r="GX11" s="296"/>
      <c r="GY11" s="296"/>
      <c r="GZ11" s="296"/>
      <c r="HA11" s="296"/>
      <c r="HB11" s="296"/>
      <c r="HC11" s="296"/>
      <c r="HD11" s="296"/>
      <c r="HE11" s="296"/>
      <c r="HF11" s="296"/>
      <c r="HG11" s="296"/>
      <c r="HH11" s="296"/>
      <c r="HI11" s="296"/>
      <c r="HJ11" s="296"/>
      <c r="HK11" s="296"/>
      <c r="HL11" s="296"/>
      <c r="HM11" s="296"/>
      <c r="HN11" s="296"/>
      <c r="HO11" s="296"/>
      <c r="HP11" s="296"/>
      <c r="HQ11" s="296"/>
      <c r="HR11" s="296"/>
      <c r="HS11" s="296"/>
      <c r="HT11" s="296"/>
      <c r="HU11" s="296"/>
      <c r="HV11" s="296"/>
      <c r="HW11" s="296"/>
      <c r="HX11" s="296"/>
      <c r="HY11" s="296"/>
      <c r="HZ11" s="296"/>
      <c r="IA11" s="296"/>
      <c r="IB11" s="296"/>
      <c r="IC11" s="296"/>
      <c r="ID11" s="296"/>
      <c r="IE11" s="296"/>
      <c r="IF11" s="296"/>
      <c r="IG11" s="296"/>
      <c r="IH11" s="296"/>
      <c r="II11" s="296"/>
      <c r="IJ11" s="296"/>
      <c r="IK11" s="296"/>
      <c r="IL11" s="296"/>
      <c r="IM11" s="296"/>
      <c r="IN11" s="296"/>
      <c r="IO11" s="296"/>
      <c r="IP11" s="296"/>
      <c r="IQ11" s="296"/>
      <c r="IR11" s="296"/>
      <c r="IS11" s="296"/>
      <c r="IT11" s="296"/>
      <c r="IU11" s="296"/>
      <c r="IV11" s="296"/>
      <c r="IW11" s="296"/>
      <c r="IX11" s="296"/>
      <c r="IY11" s="296"/>
      <c r="IZ11" s="296"/>
      <c r="JA11" s="296"/>
      <c r="JB11" s="296"/>
      <c r="JC11" s="296"/>
      <c r="JD11" s="296"/>
      <c r="JE11" s="296"/>
      <c r="JF11" s="296"/>
      <c r="JG11" s="296"/>
      <c r="JH11" s="296"/>
      <c r="JI11" s="296"/>
      <c r="JJ11" s="296"/>
      <c r="JK11" s="296"/>
      <c r="JL11" s="296"/>
      <c r="JM11" s="296"/>
      <c r="JN11" s="296"/>
      <c r="JO11" s="296"/>
      <c r="JP11" s="296"/>
      <c r="JQ11" s="296"/>
      <c r="JR11" s="296"/>
      <c r="JS11" s="296"/>
      <c r="JT11" s="296"/>
      <c r="JU11" s="296"/>
      <c r="JV11" s="296"/>
      <c r="JW11" s="296"/>
      <c r="JX11" s="296"/>
      <c r="JY11" s="296"/>
      <c r="JZ11" s="296"/>
      <c r="KA11" s="296"/>
      <c r="KB11" s="296"/>
      <c r="KC11" s="296"/>
      <c r="KD11" s="296"/>
      <c r="KE11" s="296"/>
      <c r="KF11" s="296"/>
      <c r="KG11" s="296"/>
      <c r="KH11" s="296"/>
      <c r="KI11" s="296"/>
      <c r="KJ11" s="296"/>
      <c r="KK11" s="296"/>
      <c r="KL11" s="296"/>
      <c r="KM11" s="296"/>
      <c r="KN11" s="296"/>
      <c r="KO11" s="296"/>
      <c r="KP11" s="296"/>
      <c r="KQ11" s="296"/>
      <c r="KR11" s="296"/>
      <c r="KS11" s="296"/>
      <c r="KT11" s="296"/>
      <c r="KU11" s="296"/>
      <c r="KV11" s="296"/>
      <c r="KW11" s="296"/>
      <c r="KX11" s="296"/>
      <c r="KY11" s="296"/>
      <c r="KZ11" s="296"/>
      <c r="LA11" s="296"/>
      <c r="LB11" s="296"/>
      <c r="LC11" s="296"/>
      <c r="LD11" s="296"/>
      <c r="LE11" s="296"/>
      <c r="LF11" s="296"/>
      <c r="LG11" s="296"/>
      <c r="LH11" s="296"/>
      <c r="LI11" s="296"/>
      <c r="LJ11" s="296"/>
      <c r="LK11" s="296"/>
      <c r="LL11" s="296"/>
      <c r="LM11" s="296"/>
      <c r="LN11" s="296"/>
      <c r="LO11" s="296"/>
      <c r="LP11" s="296"/>
      <c r="LQ11" s="296"/>
      <c r="LR11" s="296"/>
      <c r="LS11" s="296"/>
      <c r="LT11" s="296"/>
      <c r="LU11" s="296"/>
      <c r="LV11" s="296"/>
      <c r="LW11" s="296"/>
      <c r="LX11" s="296"/>
      <c r="LY11" s="296"/>
      <c r="LZ11" s="296"/>
      <c r="MA11" s="296"/>
      <c r="MB11" s="296"/>
      <c r="MC11" s="296"/>
      <c r="MD11" s="296"/>
      <c r="ME11" s="296"/>
      <c r="MF11" s="296"/>
      <c r="MG11" s="296"/>
      <c r="MH11" s="296"/>
      <c r="MI11" s="296"/>
      <c r="MJ11" s="296"/>
      <c r="MK11" s="296"/>
      <c r="ML11" s="296"/>
      <c r="MM11" s="296"/>
      <c r="MN11" s="296"/>
      <c r="MO11" s="296"/>
      <c r="MP11" s="296"/>
      <c r="MQ11" s="296"/>
      <c r="MR11" s="296"/>
      <c r="MS11" s="296"/>
      <c r="MT11" s="296"/>
      <c r="MU11" s="296"/>
      <c r="MV11" s="296"/>
      <c r="MW11" s="296"/>
      <c r="MX11" s="296"/>
      <c r="MY11" s="296"/>
      <c r="MZ11" s="296"/>
      <c r="NA11" s="296"/>
      <c r="NB11" s="296"/>
      <c r="NC11" s="296"/>
      <c r="ND11" s="296"/>
      <c r="NE11" s="296"/>
      <c r="NF11" s="296"/>
      <c r="NG11" s="296"/>
      <c r="NH11" s="296"/>
      <c r="NI11" s="296"/>
      <c r="NJ11" s="296"/>
      <c r="NK11" s="296"/>
      <c r="NL11" s="296"/>
      <c r="NM11" s="296"/>
      <c r="NN11" s="296"/>
      <c r="NO11" s="296"/>
      <c r="NP11" s="296"/>
      <c r="NQ11" s="296"/>
      <c r="NR11" s="296"/>
      <c r="NS11" s="296"/>
      <c r="NT11" s="296"/>
      <c r="NU11" s="296"/>
      <c r="NV11" s="296"/>
      <c r="NW11" s="296"/>
      <c r="NX11" s="296"/>
      <c r="NY11" s="296"/>
      <c r="NZ11" s="296"/>
      <c r="OA11" s="296"/>
      <c r="OB11" s="296"/>
      <c r="OC11" s="296"/>
      <c r="OD11" s="296"/>
      <c r="OE11" s="296"/>
      <c r="OF11" s="296"/>
      <c r="OG11" s="296"/>
      <c r="OH11" s="296"/>
      <c r="OI11" s="296"/>
      <c r="OJ11" s="296"/>
      <c r="OK11" s="296"/>
      <c r="OL11" s="296"/>
      <c r="OM11" s="296"/>
      <c r="ON11" s="296"/>
      <c r="OO11" s="296"/>
      <c r="OP11" s="296"/>
      <c r="OQ11" s="296"/>
      <c r="OR11" s="296"/>
      <c r="OS11" s="296"/>
      <c r="OT11" s="296"/>
      <c r="OU11" s="296"/>
      <c r="OV11" s="296"/>
      <c r="OW11" s="296"/>
      <c r="OX11" s="296"/>
      <c r="OY11" s="296"/>
      <c r="OZ11" s="296"/>
      <c r="PA11" s="296"/>
      <c r="PB11" s="296"/>
      <c r="PC11" s="296"/>
      <c r="PD11" s="296"/>
      <c r="PE11" s="296"/>
      <c r="PF11" s="296"/>
      <c r="PG11" s="296"/>
      <c r="PH11" s="296"/>
      <c r="PI11" s="296"/>
      <c r="PJ11" s="296"/>
      <c r="PK11" s="296"/>
      <c r="PL11" s="296"/>
      <c r="PM11" s="296"/>
      <c r="PN11" s="296"/>
      <c r="PO11" s="296"/>
      <c r="PP11" s="296"/>
      <c r="PQ11" s="296"/>
      <c r="PR11" s="296"/>
      <c r="PS11" s="296"/>
      <c r="PT11" s="296"/>
      <c r="PU11" s="296"/>
      <c r="PV11" s="296"/>
      <c r="PW11" s="296"/>
      <c r="PX11" s="296"/>
      <c r="PY11" s="296"/>
      <c r="PZ11" s="296"/>
      <c r="QA11" s="296"/>
      <c r="QB11" s="296"/>
      <c r="QC11" s="296"/>
      <c r="QD11" s="296"/>
      <c r="QE11" s="296"/>
      <c r="QF11" s="296"/>
      <c r="QG11" s="296"/>
      <c r="QH11" s="296"/>
      <c r="QI11" s="296"/>
      <c r="QJ11" s="296"/>
      <c r="QK11" s="296"/>
      <c r="QL11" s="296"/>
      <c r="QM11" s="296"/>
      <c r="QN11" s="296"/>
      <c r="QO11" s="296"/>
      <c r="QP11" s="296"/>
      <c r="QQ11" s="296"/>
      <c r="QR11" s="296"/>
      <c r="QS11" s="296"/>
      <c r="QT11" s="296"/>
      <c r="QU11" s="296"/>
      <c r="QV11" s="296"/>
      <c r="QW11" s="296"/>
      <c r="QX11" s="296"/>
      <c r="QY11" s="296"/>
      <c r="QZ11" s="296"/>
      <c r="RA11" s="296"/>
      <c r="RB11" s="296"/>
      <c r="RC11" s="296"/>
      <c r="RD11" s="296"/>
      <c r="RE11" s="296"/>
      <c r="RF11" s="296"/>
      <c r="RG11" s="296"/>
      <c r="RH11" s="296"/>
      <c r="RI11" s="296"/>
      <c r="RJ11" s="296"/>
      <c r="RK11" s="296"/>
      <c r="RL11" s="296"/>
      <c r="RM11" s="296"/>
      <c r="RN11" s="296"/>
      <c r="RO11" s="296"/>
      <c r="RP11" s="296"/>
      <c r="RQ11" s="296"/>
      <c r="RR11" s="296"/>
      <c r="RS11" s="296"/>
      <c r="RT11" s="296"/>
      <c r="RU11" s="296"/>
      <c r="RV11" s="296"/>
      <c r="RW11" s="296"/>
      <c r="RX11" s="296"/>
      <c r="RY11" s="296"/>
      <c r="RZ11" s="296"/>
      <c r="SA11" s="296"/>
      <c r="SB11" s="296"/>
      <c r="SC11" s="296"/>
      <c r="SD11" s="296"/>
      <c r="SE11" s="296"/>
      <c r="SF11" s="296"/>
      <c r="SG11" s="296"/>
      <c r="SH11" s="296"/>
      <c r="SI11" s="296"/>
      <c r="SJ11" s="296"/>
      <c r="SK11" s="296"/>
      <c r="SL11" s="296"/>
      <c r="SM11" s="296"/>
      <c r="SN11" s="296"/>
      <c r="SO11" s="296"/>
      <c r="SP11" s="296"/>
      <c r="SQ11" s="296"/>
      <c r="SR11" s="296"/>
      <c r="SS11" s="296"/>
      <c r="ST11" s="296"/>
      <c r="SU11" s="296"/>
      <c r="SV11" s="296"/>
      <c r="SW11" s="296"/>
      <c r="SX11" s="296"/>
      <c r="SY11" s="296"/>
      <c r="SZ11" s="296"/>
      <c r="TA11" s="296"/>
      <c r="TB11" s="296"/>
      <c r="TC11" s="296"/>
      <c r="TD11" s="296"/>
      <c r="TE11" s="296"/>
      <c r="TF11" s="296"/>
      <c r="TG11" s="296"/>
      <c r="TH11" s="296"/>
      <c r="TI11" s="296"/>
      <c r="TJ11" s="296"/>
      <c r="TK11" s="296"/>
      <c r="TL11" s="296"/>
      <c r="TM11" s="296"/>
      <c r="TN11" s="296"/>
      <c r="TO11" s="296"/>
      <c r="TP11" s="296"/>
      <c r="TQ11" s="296"/>
      <c r="TR11" s="296"/>
      <c r="TS11" s="296"/>
      <c r="TT11" s="296"/>
      <c r="TU11" s="296"/>
      <c r="TV11" s="296"/>
      <c r="TW11" s="296"/>
      <c r="TX11" s="296"/>
      <c r="TY11" s="296"/>
      <c r="TZ11" s="296"/>
      <c r="UA11" s="296"/>
      <c r="UB11" s="296"/>
      <c r="UC11" s="296"/>
      <c r="UD11" s="296"/>
      <c r="UE11" s="296"/>
      <c r="UF11" s="296"/>
      <c r="UG11" s="296"/>
      <c r="UH11" s="296"/>
      <c r="UI11" s="296"/>
      <c r="UJ11" s="296"/>
      <c r="UK11" s="296"/>
      <c r="UL11" s="296"/>
      <c r="UM11" s="296"/>
      <c r="UN11" s="296"/>
      <c r="UO11" s="296"/>
      <c r="UP11" s="296"/>
      <c r="UQ11" s="296"/>
      <c r="UR11" s="296"/>
      <c r="US11" s="296"/>
      <c r="UT11" s="296"/>
      <c r="UU11" s="296"/>
      <c r="UV11" s="296"/>
      <c r="UW11" s="296"/>
      <c r="UX11" s="296"/>
      <c r="UY11" s="296"/>
      <c r="UZ11" s="296"/>
      <c r="VA11" s="296"/>
      <c r="VB11" s="296"/>
      <c r="VC11" s="296"/>
      <c r="VD11" s="296"/>
      <c r="VE11" s="296"/>
      <c r="VF11" s="296"/>
      <c r="VG11" s="296"/>
      <c r="VH11" s="296"/>
      <c r="VI11" s="296"/>
      <c r="VJ11" s="296"/>
      <c r="VK11" s="296"/>
      <c r="VL11" s="296"/>
      <c r="VM11" s="296"/>
      <c r="VN11" s="296"/>
      <c r="VO11" s="296"/>
      <c r="VP11" s="296"/>
      <c r="VQ11" s="296"/>
      <c r="VR11" s="296"/>
      <c r="VS11" s="296"/>
      <c r="VT11" s="296"/>
      <c r="VU11" s="296"/>
      <c r="VV11" s="296"/>
      <c r="VW11" s="296"/>
      <c r="VX11" s="296"/>
      <c r="VY11" s="296"/>
      <c r="VZ11" s="296"/>
      <c r="WA11" s="296"/>
      <c r="WB11" s="296"/>
      <c r="WC11" s="296"/>
      <c r="WD11" s="296"/>
      <c r="WE11" s="296"/>
      <c r="WF11" s="296"/>
      <c r="WG11" s="296"/>
      <c r="WH11" s="296"/>
      <c r="WI11" s="296"/>
      <c r="WJ11" s="296"/>
      <c r="WK11" s="296"/>
      <c r="WL11" s="296"/>
      <c r="WM11" s="296"/>
      <c r="WN11" s="296"/>
      <c r="WO11" s="296"/>
      <c r="WP11" s="296"/>
      <c r="WQ11" s="296"/>
      <c r="WR11" s="296"/>
      <c r="WS11" s="296"/>
      <c r="WT11" s="296"/>
      <c r="WU11" s="296"/>
      <c r="WV11" s="296"/>
      <c r="WW11" s="296"/>
      <c r="WX11" s="296"/>
      <c r="WY11" s="296"/>
      <c r="WZ11" s="296"/>
      <c r="XA11" s="296"/>
      <c r="XB11" s="296"/>
      <c r="XC11" s="296"/>
      <c r="XD11" s="296"/>
      <c r="XE11" s="296"/>
      <c r="XF11" s="296"/>
      <c r="XG11" s="296"/>
      <c r="XH11" s="296"/>
      <c r="XI11" s="296"/>
      <c r="XJ11" s="296"/>
      <c r="XK11" s="296"/>
      <c r="XL11" s="296"/>
      <c r="XM11" s="296"/>
      <c r="XN11" s="296"/>
      <c r="XO11" s="296"/>
      <c r="XP11" s="296"/>
      <c r="XQ11" s="296"/>
      <c r="XR11" s="296"/>
      <c r="XS11" s="296"/>
      <c r="XT11" s="296"/>
      <c r="XU11" s="296"/>
      <c r="XV11" s="296"/>
      <c r="XW11" s="296"/>
      <c r="XX11" s="296"/>
      <c r="XY11" s="296"/>
      <c r="XZ11" s="296"/>
      <c r="YA11" s="296"/>
      <c r="YB11" s="296"/>
      <c r="YC11" s="296"/>
      <c r="YD11" s="296"/>
      <c r="YE11" s="296"/>
      <c r="YF11" s="296"/>
      <c r="YG11" s="296"/>
      <c r="YH11" s="296"/>
      <c r="YI11" s="296"/>
      <c r="YJ11" s="296"/>
      <c r="YK11" s="296"/>
      <c r="YL11" s="296"/>
      <c r="YM11" s="296"/>
      <c r="YN11" s="296"/>
      <c r="YO11" s="296"/>
      <c r="YP11" s="296"/>
      <c r="YQ11" s="296"/>
      <c r="YR11" s="296"/>
      <c r="YS11" s="296"/>
      <c r="YT11" s="296"/>
      <c r="YU11" s="296"/>
      <c r="YV11" s="296"/>
      <c r="YW11" s="296"/>
      <c r="YX11" s="296"/>
      <c r="YY11" s="296"/>
      <c r="YZ11" s="296"/>
      <c r="ZA11" s="296"/>
      <c r="ZB11" s="296"/>
      <c r="ZC11" s="296"/>
      <c r="ZD11" s="296"/>
      <c r="ZE11" s="296"/>
      <c r="ZF11" s="296"/>
      <c r="ZG11" s="296"/>
      <c r="ZH11" s="296"/>
      <c r="ZI11" s="296"/>
      <c r="ZJ11" s="296"/>
      <c r="ZK11" s="296"/>
      <c r="ZL11" s="296"/>
      <c r="ZM11" s="296"/>
      <c r="ZN11" s="296"/>
      <c r="ZO11" s="296"/>
      <c r="ZP11" s="296"/>
      <c r="ZQ11" s="296"/>
      <c r="ZR11" s="296"/>
      <c r="ZS11" s="296"/>
      <c r="ZT11" s="296"/>
      <c r="ZU11" s="296"/>
      <c r="ZV11" s="296"/>
      <c r="ZW11" s="296"/>
      <c r="ZX11" s="296"/>
      <c r="ZY11" s="296"/>
      <c r="ZZ11" s="296"/>
      <c r="AAA11" s="296"/>
      <c r="AAB11" s="296"/>
      <c r="AAC11" s="296"/>
      <c r="AAD11" s="296"/>
      <c r="AAE11" s="296"/>
      <c r="AAF11" s="296"/>
      <c r="AAG11" s="296"/>
      <c r="AAH11" s="296"/>
      <c r="AAI11" s="296"/>
      <c r="AAJ11" s="296"/>
      <c r="AAK11" s="296"/>
      <c r="AAL11" s="296"/>
      <c r="AAM11" s="296"/>
      <c r="AAN11" s="296"/>
      <c r="AAO11" s="296"/>
      <c r="AAP11" s="296"/>
      <c r="AAQ11" s="296"/>
      <c r="AAR11" s="296"/>
      <c r="AAS11" s="296"/>
      <c r="AAT11" s="296"/>
      <c r="AAU11" s="296"/>
      <c r="AAV11" s="296"/>
      <c r="AAW11" s="296"/>
      <c r="AAX11" s="296"/>
      <c r="AAY11" s="296"/>
      <c r="AAZ11" s="296"/>
      <c r="ABA11" s="296"/>
      <c r="ABB11" s="296"/>
      <c r="ABC11" s="296"/>
      <c r="ABD11" s="296"/>
      <c r="ABE11" s="296"/>
      <c r="ABF11" s="296"/>
      <c r="ABG11" s="296"/>
      <c r="ABH11" s="296"/>
      <c r="ABI11" s="296"/>
      <c r="ABJ11" s="296"/>
      <c r="ABK11" s="296"/>
      <c r="ABL11" s="296"/>
      <c r="ABM11" s="296"/>
      <c r="ABN11" s="296"/>
      <c r="ABO11" s="296"/>
      <c r="ABP11" s="296"/>
      <c r="ABQ11" s="296"/>
      <c r="ABR11" s="296"/>
      <c r="ABS11" s="296"/>
      <c r="ABT11" s="296"/>
      <c r="ABU11" s="296"/>
      <c r="ABV11" s="296"/>
      <c r="ABW11" s="296"/>
      <c r="ABX11" s="296"/>
      <c r="ABY11" s="296"/>
      <c r="ABZ11" s="296"/>
      <c r="ACA11" s="296"/>
      <c r="ACB11" s="296"/>
      <c r="ACC11" s="296"/>
      <c r="ACD11" s="296"/>
      <c r="ACE11" s="296"/>
      <c r="ACF11" s="296"/>
      <c r="ACG11" s="296"/>
      <c r="ACH11" s="296"/>
      <c r="ACI11" s="296"/>
      <c r="ACJ11" s="296"/>
      <c r="ACK11" s="296"/>
      <c r="ACL11" s="296"/>
      <c r="ACM11" s="296"/>
      <c r="ACN11" s="296"/>
      <c r="ACO11" s="296"/>
      <c r="ACP11" s="296"/>
      <c r="ACQ11" s="296"/>
      <c r="ACR11" s="296"/>
      <c r="ACS11" s="296"/>
      <c r="ACT11" s="296"/>
      <c r="ACU11" s="296"/>
      <c r="ACV11" s="296"/>
      <c r="ACW11" s="296"/>
      <c r="ACX11" s="296"/>
      <c r="ACY11" s="296"/>
      <c r="ACZ11" s="296"/>
      <c r="ADA11" s="296"/>
      <c r="ADB11" s="296"/>
      <c r="ADC11" s="296"/>
      <c r="ADD11" s="296"/>
      <c r="ADE11" s="296"/>
      <c r="ADF11" s="296"/>
      <c r="ADG11" s="296"/>
      <c r="ADH11" s="296"/>
      <c r="ADI11" s="296"/>
      <c r="ADJ11" s="296"/>
      <c r="ADK11" s="296"/>
      <c r="ADL11" s="296"/>
      <c r="ADM11" s="296"/>
      <c r="ADN11" s="296"/>
      <c r="ADO11" s="296"/>
      <c r="ADP11" s="296"/>
      <c r="ADQ11" s="296"/>
      <c r="ADR11" s="296"/>
      <c r="ADS11" s="296"/>
      <c r="ADT11" s="296"/>
      <c r="ADU11" s="296"/>
      <c r="ADV11" s="296"/>
      <c r="ADW11" s="296"/>
      <c r="ADX11" s="296"/>
      <c r="ADY11" s="296"/>
      <c r="ADZ11" s="296"/>
      <c r="AEA11" s="296"/>
      <c r="AEB11" s="296"/>
      <c r="AEC11" s="296"/>
      <c r="AED11" s="296"/>
      <c r="AEE11" s="296"/>
      <c r="AEF11" s="296"/>
      <c r="AEG11" s="296"/>
      <c r="AEH11" s="296"/>
      <c r="AEI11" s="296"/>
      <c r="AEJ11" s="296"/>
      <c r="AEK11" s="296"/>
      <c r="AEL11" s="296"/>
      <c r="AEM11" s="296"/>
      <c r="AEN11" s="296"/>
      <c r="AEO11" s="296"/>
      <c r="AEP11" s="296"/>
      <c r="AEQ11" s="296"/>
      <c r="AER11" s="296"/>
      <c r="AES11" s="296"/>
      <c r="AET11" s="296"/>
      <c r="AEU11" s="296"/>
      <c r="AEV11" s="296"/>
      <c r="AEW11" s="296"/>
      <c r="AEX11" s="296"/>
      <c r="AEY11" s="296"/>
      <c r="AEZ11" s="296"/>
      <c r="AFA11" s="296"/>
      <c r="AFB11" s="296"/>
      <c r="AFC11" s="296"/>
      <c r="AFD11" s="296"/>
      <c r="AFE11" s="296"/>
      <c r="AFF11" s="296"/>
      <c r="AFG11" s="296"/>
      <c r="AFH11" s="296"/>
      <c r="AFI11" s="296"/>
      <c r="AFJ11" s="296"/>
      <c r="AFK11" s="296"/>
      <c r="AFL11" s="296"/>
      <c r="AFM11" s="296"/>
      <c r="AFN11" s="296"/>
      <c r="AFO11" s="296"/>
      <c r="AFP11" s="296"/>
      <c r="AFQ11" s="296"/>
      <c r="AFR11" s="296"/>
      <c r="AFS11" s="296"/>
      <c r="AFT11" s="296"/>
      <c r="AFU11" s="296"/>
      <c r="AFV11" s="296"/>
      <c r="AFW11" s="296"/>
      <c r="AFX11" s="296"/>
      <c r="AFY11" s="296"/>
      <c r="AFZ11" s="296"/>
      <c r="AGA11" s="296"/>
      <c r="AGB11" s="296"/>
      <c r="AGC11" s="296"/>
      <c r="AGD11" s="296"/>
      <c r="AGE11" s="296"/>
      <c r="AGF11" s="296"/>
      <c r="AGG11" s="296"/>
      <c r="AGH11" s="296"/>
      <c r="AGI11" s="296"/>
      <c r="AGJ11" s="296"/>
      <c r="AGK11" s="296"/>
      <c r="AGL11" s="296"/>
      <c r="AGM11" s="296"/>
      <c r="AGN11" s="296"/>
      <c r="AGO11" s="296"/>
      <c r="AGP11" s="296"/>
      <c r="AGQ11" s="296"/>
      <c r="AGR11" s="296"/>
      <c r="AGS11" s="296"/>
      <c r="AGT11" s="296"/>
      <c r="AGU11" s="296"/>
      <c r="AGV11" s="296"/>
      <c r="AGW11" s="296"/>
      <c r="AGX11" s="296"/>
      <c r="AGY11" s="296"/>
      <c r="AGZ11" s="296"/>
      <c r="AHA11" s="296"/>
      <c r="AHB11" s="296"/>
      <c r="AHC11" s="296"/>
      <c r="AHD11" s="296"/>
      <c r="AHE11" s="296"/>
      <c r="AHF11" s="296"/>
      <c r="AHG11" s="296"/>
      <c r="AHH11" s="296"/>
      <c r="AHI11" s="296"/>
      <c r="AHJ11" s="296"/>
      <c r="AHK11" s="296"/>
      <c r="AHL11" s="296"/>
      <c r="AHM11" s="296"/>
      <c r="AHN11" s="296"/>
      <c r="AHO11" s="296"/>
      <c r="AHP11" s="296"/>
      <c r="AHQ11" s="296"/>
      <c r="AHR11" s="296"/>
      <c r="AHS11" s="296"/>
      <c r="AHT11" s="296"/>
      <c r="AHU11" s="296"/>
      <c r="AHV11" s="296"/>
      <c r="AHW11" s="296"/>
      <c r="AHX11" s="296"/>
      <c r="AHY11" s="296"/>
      <c r="AHZ11" s="296"/>
      <c r="AIA11" s="296"/>
      <c r="AIB11" s="296"/>
      <c r="AIC11" s="296"/>
      <c r="AID11" s="296"/>
      <c r="AIE11" s="296"/>
      <c r="AIF11" s="296"/>
      <c r="AIG11" s="296"/>
      <c r="AIH11" s="296"/>
      <c r="AII11" s="296"/>
      <c r="AIJ11" s="296"/>
      <c r="AIK11" s="296"/>
      <c r="AIL11" s="296"/>
      <c r="AIM11" s="296"/>
      <c r="AIN11" s="296"/>
      <c r="AIO11" s="296"/>
      <c r="AIP11" s="296"/>
      <c r="AIQ11" s="296"/>
      <c r="AIR11" s="296"/>
      <c r="AIS11" s="296"/>
      <c r="AIT11" s="296"/>
      <c r="AIU11" s="296"/>
      <c r="AIV11" s="296"/>
      <c r="AIW11" s="296"/>
      <c r="AIX11" s="296"/>
      <c r="AIY11" s="296"/>
      <c r="AIZ11" s="296"/>
      <c r="AJA11" s="296"/>
      <c r="AJB11" s="296"/>
      <c r="AJC11" s="296"/>
      <c r="AJD11" s="296"/>
      <c r="AJE11" s="296"/>
      <c r="AJF11" s="296"/>
      <c r="AJG11" s="296"/>
      <c r="AJH11" s="296"/>
      <c r="AJI11" s="296"/>
      <c r="AJJ11" s="296"/>
      <c r="AJK11" s="296"/>
      <c r="AJL11" s="296"/>
      <c r="AJM11" s="296"/>
      <c r="AJN11" s="296"/>
      <c r="AJO11" s="296"/>
      <c r="AJP11" s="296"/>
      <c r="AJQ11" s="296"/>
      <c r="AJR11" s="296"/>
      <c r="AJS11" s="296"/>
      <c r="AJT11" s="296"/>
      <c r="AJU11" s="296"/>
      <c r="AJV11" s="296"/>
      <c r="AJW11" s="296"/>
      <c r="AJX11" s="296"/>
      <c r="AJY11" s="296"/>
      <c r="AJZ11" s="296"/>
      <c r="AKA11" s="296"/>
      <c r="AKB11" s="296"/>
      <c r="AKC11" s="296"/>
      <c r="AKD11" s="296"/>
      <c r="AKE11" s="296"/>
      <c r="AKF11" s="296"/>
      <c r="AKG11" s="296"/>
      <c r="AKH11" s="296"/>
      <c r="AKI11" s="296"/>
      <c r="AKJ11" s="296"/>
      <c r="AKK11" s="296"/>
      <c r="AKL11" s="296"/>
      <c r="AKM11" s="296"/>
      <c r="AKN11" s="296"/>
      <c r="AKO11" s="296"/>
      <c r="AKP11" s="296"/>
      <c r="AKQ11" s="296"/>
      <c r="AKR11" s="296"/>
      <c r="AKS11" s="296"/>
      <c r="AKT11" s="296"/>
      <c r="AKU11" s="296"/>
      <c r="AKV11" s="296"/>
      <c r="AKW11" s="296"/>
      <c r="AKX11" s="296"/>
      <c r="AKY11" s="296"/>
      <c r="AKZ11" s="296"/>
      <c r="ALA11" s="296"/>
      <c r="ALB11" s="296"/>
      <c r="ALC11" s="296"/>
      <c r="ALD11" s="296"/>
      <c r="ALE11" s="296"/>
      <c r="ALF11" s="296"/>
      <c r="ALG11" s="296"/>
      <c r="ALH11" s="296"/>
      <c r="ALI11" s="296"/>
      <c r="ALJ11" s="296"/>
      <c r="ALK11" s="296"/>
      <c r="ALL11" s="296"/>
      <c r="ALM11" s="296"/>
      <c r="ALN11" s="296"/>
      <c r="ALO11" s="296"/>
      <c r="ALP11" s="296"/>
      <c r="ALQ11" s="296"/>
      <c r="ALR11" s="296"/>
      <c r="ALS11" s="296"/>
      <c r="ALT11" s="296"/>
      <c r="ALU11" s="296"/>
      <c r="ALV11" s="296"/>
      <c r="ALW11" s="296"/>
      <c r="ALX11" s="296"/>
      <c r="ALY11" s="296"/>
      <c r="ALZ11" s="296"/>
      <c r="AMA11" s="296"/>
      <c r="AMB11" s="296"/>
      <c r="AMC11" s="296"/>
      <c r="AMD11" s="296"/>
      <c r="AME11" s="296"/>
      <c r="AMF11" s="296"/>
      <c r="AMG11" s="296"/>
      <c r="AMH11" s="296"/>
      <c r="AMI11" s="296"/>
      <c r="AMJ11" s="296"/>
      <c r="AMK11" s="296"/>
      <c r="AML11" s="296"/>
      <c r="AMM11" s="296"/>
      <c r="AMN11" s="296"/>
      <c r="AMO11" s="296"/>
      <c r="AMP11" s="296"/>
      <c r="AMQ11" s="296"/>
      <c r="AMR11" s="296"/>
      <c r="AMS11" s="296"/>
      <c r="AMT11" s="296"/>
      <c r="AMU11" s="296"/>
      <c r="AMV11" s="296"/>
      <c r="AMW11" s="296"/>
      <c r="AMX11" s="296"/>
      <c r="AMY11" s="296"/>
      <c r="AMZ11" s="296"/>
      <c r="ANA11" s="296"/>
      <c r="ANB11" s="296"/>
      <c r="ANC11" s="296"/>
      <c r="AND11" s="296"/>
      <c r="ANE11" s="296"/>
      <c r="ANF11" s="296"/>
      <c r="ANG11" s="296"/>
      <c r="ANH11" s="296"/>
      <c r="ANI11" s="296"/>
      <c r="ANJ11" s="296"/>
      <c r="ANK11" s="296"/>
      <c r="ANL11" s="296"/>
      <c r="ANM11" s="296"/>
      <c r="ANN11" s="296"/>
      <c r="ANO11" s="296"/>
      <c r="ANP11" s="296"/>
      <c r="ANQ11" s="296"/>
      <c r="ANR11" s="296"/>
      <c r="ANS11" s="296"/>
      <c r="ANT11" s="296"/>
      <c r="ANU11" s="296"/>
      <c r="ANV11" s="296"/>
      <c r="ANW11" s="296"/>
      <c r="ANX11" s="296"/>
      <c r="ANY11" s="296"/>
      <c r="ANZ11" s="296"/>
      <c r="AOA11" s="296"/>
      <c r="AOB11" s="296"/>
      <c r="AOC11" s="296"/>
      <c r="AOD11" s="296"/>
      <c r="AOE11" s="296"/>
      <c r="AOF11" s="296"/>
      <c r="AOG11" s="296"/>
      <c r="AOH11" s="296"/>
      <c r="AOI11" s="296"/>
      <c r="AOJ11" s="296"/>
      <c r="AOK11" s="296"/>
      <c r="AOL11" s="296"/>
      <c r="AOM11" s="296"/>
      <c r="AON11" s="296"/>
      <c r="AOO11" s="296"/>
      <c r="AOP11" s="296"/>
      <c r="AOQ11" s="296"/>
      <c r="AOR11" s="296"/>
      <c r="AOS11" s="296"/>
      <c r="AOT11" s="296"/>
      <c r="AOU11" s="296"/>
      <c r="AOV11" s="296"/>
      <c r="AOW11" s="296"/>
      <c r="AOX11" s="296"/>
      <c r="AOY11" s="296"/>
      <c r="AOZ11" s="296"/>
      <c r="APA11" s="296"/>
      <c r="APB11" s="296"/>
      <c r="APC11" s="296"/>
      <c r="APD11" s="296"/>
      <c r="APE11" s="296"/>
      <c r="APF11" s="296"/>
      <c r="APG11" s="296"/>
      <c r="APH11" s="296"/>
      <c r="API11" s="296"/>
      <c r="APJ11" s="296"/>
      <c r="APK11" s="296"/>
      <c r="APL11" s="296"/>
      <c r="APM11" s="296"/>
      <c r="APN11" s="296"/>
      <c r="APO11" s="296"/>
      <c r="APP11" s="296"/>
      <c r="APQ11" s="296"/>
      <c r="APR11" s="296"/>
      <c r="APS11" s="296"/>
      <c r="APT11" s="296"/>
      <c r="APU11" s="296"/>
      <c r="APV11" s="296"/>
      <c r="APW11" s="296"/>
      <c r="APX11" s="296"/>
      <c r="APY11" s="296"/>
      <c r="APZ11" s="296"/>
      <c r="AQA11" s="296"/>
      <c r="AQB11" s="296"/>
      <c r="AQC11" s="296"/>
      <c r="AQD11" s="296"/>
      <c r="AQE11" s="296"/>
      <c r="AQF11" s="296"/>
      <c r="AQG11" s="296"/>
      <c r="AQH11" s="296"/>
      <c r="AQI11" s="296"/>
      <c r="AQJ11" s="296"/>
      <c r="AQK11" s="296"/>
      <c r="AQL11" s="296"/>
      <c r="AQM11" s="296"/>
      <c r="AQN11" s="296"/>
      <c r="AQO11" s="296"/>
      <c r="AQP11" s="296"/>
      <c r="AQQ11" s="296"/>
      <c r="AQR11" s="296"/>
      <c r="AQS11" s="296"/>
      <c r="AQT11" s="296"/>
      <c r="AQU11" s="296"/>
      <c r="AQV11" s="296"/>
      <c r="AQW11" s="296"/>
      <c r="AQX11" s="296"/>
      <c r="AQY11" s="296"/>
      <c r="AQZ11" s="296"/>
      <c r="ARA11" s="296"/>
      <c r="ARB11" s="296"/>
      <c r="ARC11" s="296"/>
      <c r="ARD11" s="296"/>
      <c r="ARE11" s="296"/>
      <c r="ARF11" s="296"/>
      <c r="ARG11" s="296"/>
      <c r="ARH11" s="296"/>
      <c r="ARI11" s="296"/>
      <c r="ARJ11" s="296"/>
      <c r="ARK11" s="296"/>
      <c r="ARL11" s="296"/>
      <c r="ARM11" s="296"/>
      <c r="ARN11" s="296"/>
      <c r="ARO11" s="296"/>
      <c r="ARP11" s="296"/>
      <c r="ARQ11" s="296"/>
      <c r="ARR11" s="296"/>
      <c r="ARS11" s="296"/>
      <c r="ART11" s="296"/>
      <c r="ARU11" s="296"/>
      <c r="ARV11" s="296"/>
      <c r="ARW11" s="296"/>
      <c r="ARX11" s="296"/>
      <c r="ARY11" s="296"/>
      <c r="ARZ11" s="296"/>
      <c r="ASA11" s="296"/>
      <c r="ASB11" s="296"/>
      <c r="ASC11" s="296"/>
      <c r="ASD11" s="296"/>
      <c r="ASE11" s="296"/>
      <c r="ASF11" s="296"/>
      <c r="ASG11" s="296"/>
      <c r="ASH11" s="296"/>
      <c r="ASI11" s="296"/>
      <c r="ASJ11" s="296"/>
      <c r="ASK11" s="296"/>
      <c r="ASL11" s="296"/>
      <c r="ASM11" s="296"/>
      <c r="ASN11" s="296"/>
      <c r="ASO11" s="296"/>
      <c r="ASP11" s="296"/>
      <c r="ASQ11" s="296"/>
      <c r="ASR11" s="296"/>
      <c r="ASS11" s="296"/>
      <c r="AST11" s="296"/>
      <c r="ASU11" s="296"/>
      <c r="ASV11" s="296"/>
      <c r="ASW11" s="296"/>
      <c r="ASX11" s="296"/>
      <c r="ASY11" s="296"/>
      <c r="ASZ11" s="296"/>
      <c r="ATA11" s="296"/>
      <c r="ATB11" s="296"/>
      <c r="ATC11" s="296"/>
      <c r="ATD11" s="296"/>
      <c r="ATE11" s="296"/>
      <c r="ATF11" s="296"/>
      <c r="ATG11" s="296"/>
      <c r="ATH11" s="296"/>
      <c r="ATI11" s="296"/>
      <c r="ATJ11" s="296"/>
      <c r="ATK11" s="296"/>
      <c r="ATL11" s="296"/>
      <c r="ATM11" s="296"/>
      <c r="ATN11" s="296"/>
      <c r="ATO11" s="296"/>
      <c r="ATP11" s="296"/>
      <c r="ATQ11" s="296"/>
      <c r="ATR11" s="296"/>
      <c r="ATS11" s="296"/>
      <c r="ATT11" s="296"/>
      <c r="ATU11" s="296"/>
      <c r="ATV11" s="296"/>
      <c r="ATW11" s="296"/>
      <c r="ATX11" s="296"/>
      <c r="ATY11" s="296"/>
      <c r="ATZ11" s="296"/>
      <c r="AUA11" s="296"/>
      <c r="AUB11" s="296"/>
      <c r="AUC11" s="296"/>
      <c r="AUD11" s="296"/>
      <c r="AUE11" s="296"/>
      <c r="AUF11" s="296"/>
      <c r="AUG11" s="296"/>
      <c r="AUH11" s="296"/>
      <c r="AUI11" s="296"/>
      <c r="AUJ11" s="296"/>
      <c r="AUK11" s="296"/>
      <c r="AUL11" s="296"/>
      <c r="AUM11" s="296"/>
      <c r="AUN11" s="296"/>
      <c r="AUO11" s="296"/>
      <c r="AUP11" s="296"/>
      <c r="AUQ11" s="296"/>
      <c r="AUR11" s="296"/>
      <c r="AUS11" s="296"/>
      <c r="AUT11" s="296"/>
      <c r="AUU11" s="296"/>
      <c r="AUV11" s="296"/>
      <c r="AUW11" s="296"/>
      <c r="AUX11" s="296"/>
      <c r="AUY11" s="296"/>
      <c r="AUZ11" s="296"/>
      <c r="AVA11" s="296"/>
      <c r="AVB11" s="296"/>
      <c r="AVC11" s="296"/>
      <c r="AVD11" s="296"/>
      <c r="AVE11" s="296"/>
      <c r="AVF11" s="296"/>
      <c r="AVG11" s="296"/>
      <c r="AVH11" s="296"/>
      <c r="AVI11" s="296"/>
      <c r="AVJ11" s="296"/>
      <c r="AVK11" s="296"/>
      <c r="AVL11" s="296"/>
      <c r="AVM11" s="296"/>
      <c r="AVN11" s="296"/>
      <c r="AVO11" s="296"/>
      <c r="AVP11" s="296"/>
      <c r="AVQ11" s="296"/>
      <c r="AVR11" s="296"/>
      <c r="AVS11" s="296"/>
      <c r="AVT11" s="296"/>
      <c r="AVU11" s="296"/>
      <c r="AVV11" s="296"/>
      <c r="AVW11" s="296"/>
      <c r="AVX11" s="296"/>
      <c r="AVY11" s="296"/>
      <c r="AVZ11" s="296"/>
      <c r="AWA11" s="296"/>
      <c r="AWB11" s="296"/>
      <c r="AWC11" s="296"/>
      <c r="AWD11" s="296"/>
      <c r="AWE11" s="296"/>
      <c r="AWF11" s="296"/>
      <c r="AWG11" s="296"/>
      <c r="AWH11" s="296"/>
      <c r="AWI11" s="296"/>
      <c r="AWJ11" s="296"/>
      <c r="AWK11" s="296"/>
      <c r="AWL11" s="296"/>
      <c r="AWM11" s="296"/>
      <c r="AWN11" s="296"/>
      <c r="AWO11" s="296"/>
      <c r="AWP11" s="296"/>
      <c r="AWQ11" s="296"/>
      <c r="AWR11" s="296"/>
      <c r="AWS11" s="296"/>
      <c r="AWT11" s="296"/>
      <c r="AWU11" s="296"/>
      <c r="AWV11" s="296"/>
      <c r="AWW11" s="296"/>
      <c r="AWX11" s="296"/>
      <c r="AWY11" s="296"/>
      <c r="AWZ11" s="296"/>
      <c r="AXA11" s="296"/>
      <c r="AXB11" s="296"/>
      <c r="AXC11" s="296"/>
      <c r="AXD11" s="296"/>
      <c r="AXE11" s="296"/>
      <c r="AXF11" s="296"/>
      <c r="AXG11" s="296"/>
      <c r="AXH11" s="296"/>
      <c r="AXI11" s="296"/>
      <c r="AXJ11" s="296"/>
      <c r="AXK11" s="296"/>
      <c r="AXL11" s="296"/>
      <c r="AXM11" s="296"/>
      <c r="AXN11" s="296"/>
      <c r="AXO11" s="296"/>
      <c r="AXP11" s="296"/>
      <c r="AXQ11" s="296"/>
      <c r="AXR11" s="296"/>
      <c r="AXS11" s="296"/>
      <c r="AXT11" s="296"/>
      <c r="AXU11" s="296"/>
      <c r="AXV11" s="296"/>
      <c r="AXW11" s="296"/>
      <c r="AXX11" s="296"/>
      <c r="AXY11" s="296"/>
      <c r="AXZ11" s="296"/>
      <c r="AYA11" s="296"/>
      <c r="AYB11" s="296"/>
      <c r="AYC11" s="296"/>
      <c r="AYD11" s="296"/>
      <c r="AYE11" s="296"/>
      <c r="AYF11" s="296"/>
      <c r="AYG11" s="296"/>
      <c r="AYH11" s="296"/>
      <c r="AYI11" s="296"/>
      <c r="AYJ11" s="296"/>
      <c r="AYK11" s="296"/>
      <c r="AYL11" s="296"/>
      <c r="AYM11" s="296"/>
      <c r="AYN11" s="296"/>
      <c r="AYO11" s="296"/>
      <c r="AYP11" s="296"/>
      <c r="AYQ11" s="296"/>
      <c r="AYR11" s="296"/>
      <c r="AYS11" s="296"/>
      <c r="AYT11" s="296"/>
      <c r="AYU11" s="296"/>
      <c r="AYV11" s="296"/>
      <c r="AYW11" s="296"/>
      <c r="AYX11" s="296"/>
      <c r="AYY11" s="296"/>
      <c r="AYZ11" s="296"/>
      <c r="AZA11" s="296"/>
      <c r="AZB11" s="296"/>
      <c r="AZC11" s="296"/>
      <c r="AZD11" s="296"/>
      <c r="AZE11" s="296"/>
      <c r="AZF11" s="296"/>
      <c r="AZG11" s="296"/>
      <c r="AZH11" s="296"/>
      <c r="AZI11" s="296"/>
      <c r="AZJ11" s="296"/>
      <c r="AZK11" s="296"/>
      <c r="AZL11" s="296"/>
      <c r="AZM11" s="296"/>
      <c r="AZN11" s="296"/>
      <c r="AZO11" s="296"/>
      <c r="AZP11" s="296"/>
      <c r="AZQ11" s="296"/>
      <c r="AZR11" s="296"/>
      <c r="AZS11" s="296"/>
      <c r="AZT11" s="296"/>
      <c r="AZU11" s="296"/>
      <c r="AZV11" s="296"/>
      <c r="AZW11" s="296"/>
      <c r="AZX11" s="296"/>
      <c r="AZY11" s="296"/>
      <c r="AZZ11" s="296"/>
      <c r="BAA11" s="296"/>
      <c r="BAB11" s="296"/>
      <c r="BAC11" s="296"/>
      <c r="BAD11" s="296"/>
      <c r="BAE11" s="296"/>
      <c r="BAF11" s="296"/>
      <c r="BAG11" s="296"/>
      <c r="BAH11" s="296"/>
      <c r="BAI11" s="296"/>
      <c r="BAJ11" s="296"/>
      <c r="BAK11" s="296"/>
      <c r="BAL11" s="296"/>
      <c r="BAM11" s="296"/>
      <c r="BAN11" s="296"/>
      <c r="BAO11" s="296"/>
      <c r="BAP11" s="296"/>
      <c r="BAQ11" s="296"/>
      <c r="BAR11" s="296"/>
      <c r="BAS11" s="296"/>
      <c r="BAT11" s="296"/>
      <c r="BAU11" s="296"/>
      <c r="BAV11" s="296"/>
      <c r="BAW11" s="296"/>
      <c r="BAX11" s="296"/>
      <c r="BAY11" s="296"/>
      <c r="BAZ11" s="296"/>
      <c r="BBA11" s="296"/>
      <c r="BBB11" s="296"/>
      <c r="BBC11" s="296"/>
      <c r="BBD11" s="296"/>
      <c r="BBE11" s="296"/>
      <c r="BBF11" s="296"/>
      <c r="BBG11" s="296"/>
      <c r="BBH11" s="296"/>
      <c r="BBI11" s="296"/>
      <c r="BBJ11" s="296"/>
      <c r="BBK11" s="296"/>
      <c r="BBL11" s="296"/>
      <c r="BBM11" s="296"/>
      <c r="BBN11" s="296"/>
      <c r="BBO11" s="296"/>
      <c r="BBP11" s="296"/>
      <c r="BBQ11" s="296"/>
      <c r="BBR11" s="296"/>
      <c r="BBS11" s="296"/>
      <c r="BBT11" s="296"/>
      <c r="BBU11" s="296"/>
      <c r="BBV11" s="296"/>
      <c r="BBW11" s="296"/>
      <c r="BBX11" s="296"/>
      <c r="BBY11" s="296"/>
      <c r="BBZ11" s="296"/>
      <c r="BCA11" s="296"/>
      <c r="BCB11" s="296"/>
      <c r="BCC11" s="296"/>
      <c r="BCD11" s="296"/>
      <c r="BCE11" s="296"/>
      <c r="BCF11" s="296"/>
      <c r="BCG11" s="296"/>
      <c r="BCH11" s="296"/>
      <c r="BCI11" s="296"/>
      <c r="BCJ11" s="296"/>
      <c r="BCK11" s="296"/>
      <c r="BCL11" s="296"/>
      <c r="BCM11" s="296"/>
      <c r="BCN11" s="296"/>
      <c r="BCO11" s="296"/>
      <c r="BCP11" s="296"/>
      <c r="BCQ11" s="296"/>
      <c r="BCR11" s="296"/>
      <c r="BCS11" s="296"/>
      <c r="BCT11" s="296"/>
      <c r="BCU11" s="296"/>
      <c r="BCV11" s="296"/>
      <c r="BCW11" s="296"/>
      <c r="BCX11" s="296"/>
      <c r="BCY11" s="296"/>
      <c r="BCZ11" s="296"/>
      <c r="BDA11" s="296"/>
      <c r="BDB11" s="296"/>
      <c r="BDC11" s="296"/>
      <c r="BDD11" s="296"/>
      <c r="BDE11" s="296"/>
      <c r="BDF11" s="296"/>
      <c r="BDG11" s="296"/>
      <c r="BDH11" s="296"/>
      <c r="BDI11" s="296"/>
      <c r="BDJ11" s="296"/>
      <c r="BDK11" s="296"/>
      <c r="BDL11" s="296"/>
      <c r="BDM11" s="296"/>
      <c r="BDN11" s="296"/>
      <c r="BDO11" s="296"/>
      <c r="BDP11" s="296"/>
      <c r="BDQ11" s="296"/>
      <c r="BDR11" s="296"/>
      <c r="BDS11" s="296"/>
      <c r="BDT11" s="296"/>
      <c r="BDU11" s="296"/>
      <c r="BDV11" s="296"/>
      <c r="BDW11" s="296"/>
      <c r="BDX11" s="296"/>
      <c r="BDY11" s="296"/>
      <c r="BDZ11" s="296"/>
      <c r="BEA11" s="296"/>
      <c r="BEB11" s="296"/>
      <c r="BEC11" s="296"/>
      <c r="BED11" s="296"/>
      <c r="BEE11" s="296"/>
      <c r="BEF11" s="296"/>
      <c r="BEG11" s="296"/>
      <c r="BEH11" s="296"/>
      <c r="BEI11" s="296"/>
      <c r="BEJ11" s="296"/>
      <c r="BEK11" s="296"/>
      <c r="BEL11" s="296"/>
      <c r="BEM11" s="296"/>
      <c r="BEN11" s="296"/>
      <c r="BEO11" s="296"/>
      <c r="BEP11" s="296"/>
      <c r="BEQ11" s="296"/>
      <c r="BER11" s="296"/>
      <c r="BES11" s="296"/>
      <c r="BET11" s="296"/>
      <c r="BEU11" s="296"/>
      <c r="BEV11" s="296"/>
      <c r="BEW11" s="296"/>
      <c r="BEX11" s="296"/>
      <c r="BEY11" s="296"/>
      <c r="BEZ11" s="296"/>
      <c r="BFA11" s="296"/>
      <c r="BFB11" s="296"/>
      <c r="BFC11" s="296"/>
      <c r="BFD11" s="296"/>
      <c r="BFE11" s="296"/>
      <c r="BFF11" s="296"/>
      <c r="BFG11" s="296"/>
      <c r="BFH11" s="296"/>
      <c r="BFI11" s="296"/>
      <c r="BFJ11" s="296"/>
      <c r="BFK11" s="296"/>
      <c r="BFL11" s="296"/>
      <c r="BFM11" s="296"/>
      <c r="BFN11" s="296"/>
      <c r="BFO11" s="296"/>
      <c r="BFP11" s="296"/>
      <c r="BFQ11" s="296"/>
      <c r="BFR11" s="296"/>
      <c r="BFS11" s="296"/>
      <c r="BFT11" s="296"/>
      <c r="BFU11" s="296"/>
      <c r="BFV11" s="296"/>
      <c r="BFW11" s="296"/>
      <c r="BFX11" s="296"/>
      <c r="BFY11" s="296"/>
      <c r="BFZ11" s="296"/>
      <c r="BGA11" s="296"/>
      <c r="BGB11" s="296"/>
      <c r="BGC11" s="296"/>
      <c r="BGD11" s="296"/>
      <c r="BGE11" s="296"/>
      <c r="BGF11" s="296"/>
      <c r="BGG11" s="296"/>
      <c r="BGH11" s="296"/>
      <c r="BGI11" s="296"/>
      <c r="BGJ11" s="296"/>
      <c r="BGK11" s="296"/>
      <c r="BGL11" s="296"/>
      <c r="BGM11" s="296"/>
      <c r="BGN11" s="296"/>
      <c r="BGO11" s="296"/>
      <c r="BGP11" s="296"/>
      <c r="BGQ11" s="296"/>
      <c r="BGR11" s="296"/>
      <c r="BGS11" s="296"/>
      <c r="BGT11" s="296"/>
      <c r="BGU11" s="296"/>
      <c r="BGV11" s="296"/>
      <c r="BGW11" s="296"/>
      <c r="BGX11" s="296"/>
      <c r="BGY11" s="296"/>
      <c r="BGZ11" s="296"/>
      <c r="BHA11" s="296"/>
      <c r="BHB11" s="296"/>
      <c r="BHC11" s="296"/>
      <c r="BHD11" s="296"/>
      <c r="BHE11" s="296"/>
      <c r="BHF11" s="296"/>
      <c r="BHG11" s="296"/>
      <c r="BHH11" s="296"/>
      <c r="BHI11" s="296"/>
      <c r="BHJ11" s="296"/>
      <c r="BHK11" s="296"/>
      <c r="BHL11" s="296"/>
      <c r="BHM11" s="296"/>
      <c r="BHN11" s="296"/>
      <c r="BHO11" s="296"/>
      <c r="BHP11" s="296"/>
      <c r="BHQ11" s="296"/>
      <c r="BHR11" s="296"/>
      <c r="BHS11" s="296"/>
      <c r="BHT11" s="296"/>
      <c r="BHU11" s="296"/>
      <c r="BHV11" s="296"/>
      <c r="BHW11" s="296"/>
      <c r="BHX11" s="296"/>
      <c r="BHY11" s="296"/>
      <c r="BHZ11" s="296"/>
      <c r="BIA11" s="296"/>
      <c r="BIB11" s="296"/>
      <c r="BIC11" s="296"/>
      <c r="BID11" s="296"/>
      <c r="BIE11" s="296"/>
      <c r="BIF11" s="296"/>
      <c r="BIG11" s="296"/>
      <c r="BIH11" s="296"/>
      <c r="BII11" s="296"/>
      <c r="BIJ11" s="296"/>
      <c r="BIK11" s="296"/>
      <c r="BIL11" s="296"/>
      <c r="BIM11" s="296"/>
      <c r="BIN11" s="296"/>
      <c r="BIO11" s="296"/>
      <c r="BIP11" s="296"/>
      <c r="BIQ11" s="296"/>
      <c r="BIR11" s="296"/>
      <c r="BIS11" s="296"/>
      <c r="BIT11" s="296"/>
      <c r="BIU11" s="296"/>
      <c r="BIV11" s="296"/>
      <c r="BIW11" s="296"/>
      <c r="BIX11" s="296"/>
      <c r="BIY11" s="296"/>
      <c r="BIZ11" s="296"/>
      <c r="BJA11" s="296"/>
      <c r="BJB11" s="296"/>
      <c r="BJC11" s="296"/>
      <c r="BJD11" s="296"/>
      <c r="BJE11" s="296"/>
      <c r="BJF11" s="296"/>
      <c r="BJG11" s="296"/>
      <c r="BJH11" s="296"/>
      <c r="BJI11" s="296"/>
      <c r="BJJ11" s="296"/>
      <c r="BJK11" s="296"/>
      <c r="BJL11" s="296"/>
      <c r="BJM11" s="296"/>
      <c r="BJN11" s="296"/>
      <c r="BJO11" s="296"/>
      <c r="BJP11" s="296"/>
      <c r="BJQ11" s="296"/>
      <c r="BJR11" s="296"/>
      <c r="BJS11" s="296"/>
      <c r="BJT11" s="296"/>
      <c r="BJU11" s="296"/>
      <c r="BJV11" s="296"/>
      <c r="BJW11" s="296"/>
      <c r="BJX11" s="296"/>
      <c r="BJY11" s="296"/>
      <c r="BJZ11" s="296"/>
      <c r="BKA11" s="296"/>
      <c r="BKB11" s="296"/>
      <c r="BKC11" s="296"/>
      <c r="BKD11" s="296"/>
      <c r="BKE11" s="296"/>
      <c r="BKF11" s="296"/>
      <c r="BKG11" s="296"/>
      <c r="BKH11" s="296"/>
      <c r="BKI11" s="296"/>
      <c r="BKJ11" s="296"/>
      <c r="BKK11" s="296"/>
      <c r="BKL11" s="296"/>
      <c r="BKM11" s="296"/>
      <c r="BKN11" s="296"/>
      <c r="BKO11" s="296"/>
      <c r="BKP11" s="296"/>
      <c r="BKQ11" s="296"/>
      <c r="BKR11" s="296"/>
      <c r="BKS11" s="296"/>
      <c r="BKT11" s="296"/>
      <c r="BKU11" s="296"/>
      <c r="BKV11" s="296"/>
      <c r="BKW11" s="296"/>
      <c r="BKX11" s="296"/>
      <c r="BKY11" s="296"/>
      <c r="BKZ11" s="296"/>
      <c r="BLA11" s="296"/>
      <c r="BLB11" s="296"/>
      <c r="BLC11" s="296"/>
      <c r="BLD11" s="296"/>
      <c r="BLE11" s="296"/>
      <c r="BLF11" s="296"/>
      <c r="BLG11" s="296"/>
      <c r="BLH11" s="296"/>
      <c r="BLI11" s="296"/>
      <c r="BLJ11" s="296"/>
      <c r="BLK11" s="296"/>
      <c r="BLL11" s="296"/>
      <c r="BLM11" s="296"/>
      <c r="BLN11" s="296"/>
      <c r="BLO11" s="296"/>
      <c r="BLP11" s="296"/>
      <c r="BLQ11" s="296"/>
      <c r="BLR11" s="296"/>
      <c r="BLS11" s="296"/>
      <c r="BLT11" s="296"/>
      <c r="BLU11" s="296"/>
      <c r="BLV11" s="296"/>
      <c r="BLW11" s="296"/>
      <c r="BLX11" s="296"/>
      <c r="BLY11" s="296"/>
      <c r="BLZ11" s="296"/>
      <c r="BMA11" s="296"/>
      <c r="BMB11" s="296"/>
      <c r="BMC11" s="296"/>
      <c r="BMD11" s="296"/>
      <c r="BME11" s="296"/>
      <c r="BMF11" s="296"/>
      <c r="BMG11" s="296"/>
      <c r="BMH11" s="296"/>
      <c r="BMI11" s="296"/>
      <c r="BMJ11" s="296"/>
      <c r="BMK11" s="296"/>
      <c r="BML11" s="296"/>
      <c r="BMM11" s="296"/>
      <c r="BMN11" s="296"/>
      <c r="BMO11" s="296"/>
      <c r="BMP11" s="296"/>
      <c r="BMQ11" s="296"/>
      <c r="BMR11" s="296"/>
      <c r="BMS11" s="296"/>
      <c r="BMT11" s="296"/>
      <c r="BMU11" s="296"/>
      <c r="BMV11" s="296"/>
      <c r="BMW11" s="296"/>
      <c r="BMX11" s="296"/>
      <c r="BMY11" s="296"/>
      <c r="BMZ11" s="296"/>
      <c r="BNA11" s="296"/>
      <c r="BNB11" s="296"/>
      <c r="BNC11" s="296"/>
      <c r="BND11" s="296"/>
      <c r="BNE11" s="296"/>
      <c r="BNF11" s="296"/>
      <c r="BNG11" s="296"/>
      <c r="BNH11" s="296"/>
      <c r="BNI11" s="296"/>
      <c r="BNJ11" s="296"/>
      <c r="BNK11" s="296"/>
      <c r="BNL11" s="296"/>
      <c r="BNM11" s="296"/>
      <c r="BNN11" s="296"/>
      <c r="BNO11" s="296"/>
      <c r="BNP11" s="296"/>
      <c r="BNQ11" s="296"/>
      <c r="BNR11" s="296"/>
      <c r="BNS11" s="296"/>
      <c r="BNT11" s="296"/>
      <c r="BNU11" s="296"/>
      <c r="BNV11" s="296"/>
      <c r="BNW11" s="296"/>
      <c r="BNX11" s="296"/>
      <c r="BNY11" s="296"/>
      <c r="BNZ11" s="296"/>
      <c r="BOA11" s="296"/>
      <c r="BOB11" s="296"/>
      <c r="BOC11" s="296"/>
      <c r="BOD11" s="296"/>
      <c r="BOE11" s="296"/>
      <c r="BOF11" s="296"/>
      <c r="BOG11" s="296"/>
      <c r="BOH11" s="296"/>
      <c r="BOI11" s="296"/>
      <c r="BOJ11" s="296"/>
      <c r="BOK11" s="296"/>
      <c r="BOL11" s="296"/>
      <c r="BOM11" s="296"/>
      <c r="BON11" s="296"/>
      <c r="BOO11" s="296"/>
      <c r="BOP11" s="296"/>
      <c r="BOQ11" s="296"/>
      <c r="BOR11" s="296"/>
      <c r="BOS11" s="296"/>
      <c r="BOT11" s="296"/>
      <c r="BOU11" s="296"/>
      <c r="BOV11" s="296"/>
      <c r="BOW11" s="296"/>
      <c r="BOX11" s="296"/>
      <c r="BOY11" s="296"/>
      <c r="BOZ11" s="296"/>
      <c r="BPA11" s="296"/>
      <c r="BPB11" s="296"/>
      <c r="BPC11" s="296"/>
      <c r="BPD11" s="296"/>
      <c r="BPE11" s="296"/>
      <c r="BPF11" s="296"/>
      <c r="BPG11" s="296"/>
      <c r="BPH11" s="296"/>
      <c r="BPI11" s="296"/>
      <c r="BPJ11" s="296"/>
      <c r="BPK11" s="296"/>
      <c r="BPL11" s="296"/>
      <c r="BPM11" s="296"/>
      <c r="BPN11" s="296"/>
      <c r="BPO11" s="296"/>
      <c r="BPP11" s="296"/>
      <c r="BPQ11" s="296"/>
      <c r="BPR11" s="296"/>
      <c r="BPS11" s="296"/>
      <c r="BPT11" s="296"/>
      <c r="BPU11" s="296"/>
      <c r="BPV11" s="296"/>
      <c r="BPW11" s="296"/>
      <c r="BPX11" s="296"/>
      <c r="BPY11" s="296"/>
      <c r="BPZ11" s="296"/>
      <c r="BQA11" s="296"/>
      <c r="BQB11" s="296"/>
      <c r="BQC11" s="296"/>
      <c r="BQD11" s="296"/>
      <c r="BQE11" s="296"/>
      <c r="BQF11" s="296"/>
      <c r="BQG11" s="296"/>
      <c r="BQH11" s="296"/>
      <c r="BQI11" s="296"/>
      <c r="BQJ11" s="296"/>
      <c r="BQK11" s="296"/>
      <c r="BQL11" s="296"/>
      <c r="BQM11" s="296"/>
      <c r="BQN11" s="296"/>
      <c r="BQO11" s="296"/>
      <c r="BQP11" s="296"/>
      <c r="BQQ11" s="296"/>
      <c r="BQR11" s="296"/>
      <c r="BQS11" s="296"/>
      <c r="BQT11" s="296"/>
      <c r="BQU11" s="296"/>
      <c r="BQV11" s="296"/>
      <c r="BQW11" s="296"/>
      <c r="BQX11" s="296"/>
      <c r="BQY11" s="296"/>
      <c r="BQZ11" s="296"/>
      <c r="BRA11" s="296"/>
      <c r="BRB11" s="296"/>
      <c r="BRC11" s="296"/>
      <c r="BRD11" s="296"/>
      <c r="BRE11" s="296"/>
      <c r="BRF11" s="296"/>
      <c r="BRG11" s="296"/>
      <c r="BRH11" s="296"/>
      <c r="BRI11" s="296"/>
      <c r="BRJ11" s="296"/>
      <c r="BRK11" s="296"/>
      <c r="BRL11" s="296"/>
      <c r="BRM11" s="296"/>
      <c r="BRN11" s="296"/>
      <c r="BRO11" s="296"/>
      <c r="BRP11" s="296"/>
      <c r="BRQ11" s="296"/>
      <c r="BRR11" s="296"/>
      <c r="BRS11" s="296"/>
      <c r="BRT11" s="296"/>
      <c r="BRU11" s="296"/>
      <c r="BRV11" s="296"/>
      <c r="BRW11" s="296"/>
      <c r="BRX11" s="296"/>
      <c r="BRY11" s="296"/>
      <c r="BRZ11" s="296"/>
      <c r="BSA11" s="296"/>
      <c r="BSB11" s="296"/>
      <c r="BSC11" s="296"/>
      <c r="BSD11" s="296"/>
      <c r="BSE11" s="296"/>
      <c r="BSF11" s="296"/>
      <c r="BSG11" s="296"/>
      <c r="BSH11" s="296"/>
      <c r="BSI11" s="296"/>
      <c r="BSJ11" s="296"/>
      <c r="BSK11" s="296"/>
      <c r="BSL11" s="296"/>
      <c r="BSM11" s="296"/>
      <c r="BSN11" s="296"/>
      <c r="BSO11" s="296"/>
      <c r="BSP11" s="296"/>
      <c r="BSQ11" s="296"/>
      <c r="BSR11" s="296"/>
      <c r="BSS11" s="296"/>
      <c r="BST11" s="296"/>
      <c r="BSU11" s="296"/>
      <c r="BSV11" s="296"/>
      <c r="BSW11" s="296"/>
      <c r="BSX11" s="296"/>
      <c r="BSY11" s="296"/>
      <c r="BSZ11" s="296"/>
      <c r="BTA11" s="296"/>
      <c r="BTB11" s="296"/>
      <c r="BTC11" s="296"/>
      <c r="BTD11" s="296"/>
      <c r="BTE11" s="296"/>
      <c r="BTF11" s="296"/>
      <c r="BTG11" s="296"/>
      <c r="BTH11" s="296"/>
      <c r="BTI11" s="296"/>
      <c r="BTJ11" s="296"/>
      <c r="BTK11" s="296"/>
      <c r="BTL11" s="296"/>
      <c r="BTM11" s="296"/>
      <c r="BTN11" s="296"/>
      <c r="BTO11" s="296"/>
      <c r="BTP11" s="296"/>
      <c r="BTQ11" s="296"/>
      <c r="BTR11" s="296"/>
      <c r="BTS11" s="296"/>
      <c r="BTT11" s="296"/>
      <c r="BTU11" s="296"/>
      <c r="BTV11" s="296"/>
      <c r="BTW11" s="296"/>
      <c r="BTX11" s="296"/>
      <c r="BTY11" s="296"/>
      <c r="BTZ11" s="296"/>
      <c r="BUA11" s="296"/>
      <c r="BUB11" s="296"/>
      <c r="BUC11" s="296"/>
      <c r="BUD11" s="296"/>
      <c r="BUE11" s="296"/>
      <c r="BUF11" s="296"/>
      <c r="BUG11" s="296"/>
      <c r="BUH11" s="296"/>
      <c r="BUI11" s="296"/>
      <c r="BUJ11" s="296"/>
      <c r="BUK11" s="296"/>
      <c r="BUL11" s="296"/>
      <c r="BUM11" s="296"/>
      <c r="BUN11" s="296"/>
      <c r="BUO11" s="296"/>
      <c r="BUP11" s="296"/>
      <c r="BUQ11" s="296"/>
      <c r="BUR11" s="296"/>
      <c r="BUS11" s="296"/>
      <c r="BUT11" s="296"/>
      <c r="BUU11" s="296"/>
      <c r="BUV11" s="296"/>
      <c r="BUW11" s="296"/>
      <c r="BUX11" s="296"/>
      <c r="BUY11" s="296"/>
      <c r="BUZ11" s="296"/>
      <c r="BVA11" s="296"/>
      <c r="BVB11" s="296"/>
      <c r="BVC11" s="296"/>
      <c r="BVD11" s="296"/>
      <c r="BVE11" s="296"/>
      <c r="BVF11" s="296"/>
      <c r="BVG11" s="296"/>
      <c r="BVH11" s="296"/>
      <c r="BVI11" s="296"/>
      <c r="BVJ11" s="296"/>
      <c r="BVK11" s="296"/>
      <c r="BVL11" s="296"/>
      <c r="BVM11" s="296"/>
      <c r="BVN11" s="296"/>
      <c r="BVO11" s="296"/>
      <c r="BVP11" s="296"/>
      <c r="BVQ11" s="296"/>
      <c r="BVR11" s="296"/>
      <c r="BVS11" s="296"/>
      <c r="BVT11" s="296"/>
      <c r="BVU11" s="296"/>
      <c r="BVV11" s="296"/>
      <c r="BVW11" s="296"/>
      <c r="BVX11" s="296"/>
      <c r="BVY11" s="296"/>
      <c r="BVZ11" s="296"/>
      <c r="BWA11" s="296"/>
      <c r="BWB11" s="296"/>
      <c r="BWC11" s="296"/>
      <c r="BWD11" s="296"/>
      <c r="BWE11" s="296"/>
      <c r="BWF11" s="296"/>
      <c r="BWG11" s="296"/>
      <c r="BWH11" s="296"/>
      <c r="BWI11" s="296"/>
      <c r="BWJ11" s="296"/>
      <c r="BWK11" s="296"/>
      <c r="BWL11" s="296"/>
      <c r="BWM11" s="296"/>
      <c r="BWN11" s="296"/>
      <c r="BWO11" s="296"/>
      <c r="BWP11" s="296"/>
      <c r="BWQ11" s="296"/>
      <c r="BWR11" s="296"/>
      <c r="BWS11" s="296"/>
      <c r="BWT11" s="296"/>
      <c r="BWU11" s="296"/>
      <c r="BWV11" s="296"/>
      <c r="BWW11" s="296"/>
      <c r="BWX11" s="296"/>
      <c r="BWY11" s="296"/>
      <c r="BWZ11" s="296"/>
      <c r="BXA11" s="296"/>
      <c r="BXB11" s="296"/>
      <c r="BXC11" s="296"/>
      <c r="BXD11" s="296"/>
      <c r="BXE11" s="296"/>
      <c r="BXF11" s="296"/>
      <c r="BXG11" s="296"/>
      <c r="BXH11" s="296"/>
      <c r="BXI11" s="296"/>
      <c r="BXJ11" s="296"/>
      <c r="BXK11" s="296"/>
      <c r="BXL11" s="296"/>
      <c r="BXM11" s="296"/>
      <c r="BXN11" s="296"/>
      <c r="BXO11" s="296"/>
      <c r="BXP11" s="296"/>
      <c r="BXQ11" s="296"/>
      <c r="BXR11" s="296"/>
      <c r="BXS11" s="296"/>
      <c r="BXT11" s="296"/>
      <c r="BXU11" s="296"/>
      <c r="BXV11" s="296"/>
      <c r="BXW11" s="296"/>
      <c r="BXX11" s="296"/>
      <c r="BXY11" s="296"/>
      <c r="BXZ11" s="296"/>
      <c r="BYA11" s="296"/>
      <c r="BYB11" s="296"/>
      <c r="BYC11" s="296"/>
      <c r="BYD11" s="296"/>
      <c r="BYE11" s="296"/>
      <c r="BYF11" s="296"/>
      <c r="BYG11" s="296"/>
      <c r="BYH11" s="296"/>
      <c r="BYI11" s="296"/>
      <c r="BYJ11" s="296"/>
      <c r="BYK11" s="296"/>
      <c r="BYL11" s="296"/>
      <c r="BYM11" s="296"/>
      <c r="BYN11" s="296"/>
      <c r="BYO11" s="296"/>
      <c r="BYP11" s="296"/>
      <c r="BYQ11" s="296"/>
      <c r="BYR11" s="296"/>
      <c r="BYS11" s="296"/>
      <c r="BYT11" s="296"/>
      <c r="BYU11" s="296"/>
      <c r="BYV11" s="296"/>
      <c r="BYW11" s="296"/>
      <c r="BYX11" s="296"/>
      <c r="BYY11" s="296"/>
      <c r="BYZ11" s="296"/>
      <c r="BZA11" s="296"/>
      <c r="BZB11" s="296"/>
      <c r="BZC11" s="296"/>
      <c r="BZD11" s="296"/>
      <c r="BZE11" s="296"/>
      <c r="BZF11" s="296"/>
      <c r="BZG11" s="296"/>
      <c r="BZH11" s="296"/>
      <c r="BZI11" s="296"/>
      <c r="BZJ11" s="296"/>
      <c r="BZK11" s="296"/>
      <c r="BZL11" s="296"/>
      <c r="BZM11" s="296"/>
      <c r="BZN11" s="296"/>
      <c r="BZO11" s="296"/>
      <c r="BZP11" s="296"/>
      <c r="BZQ11" s="296"/>
      <c r="BZR11" s="296"/>
      <c r="BZS11" s="296"/>
      <c r="BZT11" s="296"/>
      <c r="BZU11" s="296"/>
      <c r="BZV11" s="296"/>
      <c r="BZW11" s="296"/>
      <c r="BZX11" s="296"/>
      <c r="BZY11" s="296"/>
      <c r="BZZ11" s="296"/>
      <c r="CAA11" s="296"/>
      <c r="CAB11" s="296"/>
      <c r="CAC11" s="296"/>
      <c r="CAD11" s="296"/>
      <c r="CAE11" s="296"/>
      <c r="CAF11" s="296"/>
      <c r="CAG11" s="296"/>
      <c r="CAH11" s="296"/>
      <c r="CAI11" s="296"/>
      <c r="CAJ11" s="296"/>
      <c r="CAK11" s="296"/>
      <c r="CAL11" s="296"/>
      <c r="CAM11" s="296"/>
      <c r="CAN11" s="296"/>
      <c r="CAO11" s="296"/>
      <c r="CAP11" s="296"/>
      <c r="CAQ11" s="296"/>
      <c r="CAR11" s="296"/>
      <c r="CAS11" s="296"/>
      <c r="CAT11" s="296"/>
      <c r="CAU11" s="296"/>
      <c r="CAV11" s="296"/>
      <c r="CAW11" s="296"/>
      <c r="CAX11" s="296"/>
      <c r="CAY11" s="296"/>
      <c r="CAZ11" s="296"/>
      <c r="CBA11" s="296"/>
      <c r="CBB11" s="296"/>
      <c r="CBC11" s="296"/>
      <c r="CBD11" s="296"/>
      <c r="CBE11" s="296"/>
      <c r="CBF11" s="296"/>
      <c r="CBG11" s="296"/>
      <c r="CBH11" s="296"/>
      <c r="CBI11" s="296"/>
      <c r="CBJ11" s="296"/>
      <c r="CBK11" s="296"/>
      <c r="CBL11" s="296"/>
      <c r="CBM11" s="296"/>
      <c r="CBN11" s="296"/>
      <c r="CBO11" s="296"/>
      <c r="CBP11" s="296"/>
      <c r="CBQ11" s="296"/>
      <c r="CBR11" s="296"/>
      <c r="CBS11" s="296"/>
      <c r="CBT11" s="296"/>
      <c r="CBU11" s="296"/>
      <c r="CBV11" s="296"/>
      <c r="CBW11" s="296"/>
      <c r="CBX11" s="296"/>
      <c r="CBY11" s="296"/>
      <c r="CBZ11" s="296"/>
      <c r="CCA11" s="296"/>
      <c r="CCB11" s="296"/>
      <c r="CCC11" s="296"/>
      <c r="CCD11" s="296"/>
      <c r="CCE11" s="296"/>
      <c r="CCF11" s="296"/>
      <c r="CCG11" s="296"/>
      <c r="CCH11" s="296"/>
      <c r="CCI11" s="296"/>
      <c r="CCJ11" s="296"/>
      <c r="CCK11" s="296"/>
      <c r="CCL11" s="296"/>
      <c r="CCM11" s="296"/>
      <c r="CCN11" s="296"/>
      <c r="CCO11" s="296"/>
      <c r="CCP11" s="296"/>
      <c r="CCQ11" s="296"/>
      <c r="CCR11" s="296"/>
      <c r="CCS11" s="296"/>
      <c r="CCT11" s="296"/>
      <c r="CCU11" s="296"/>
      <c r="CCV11" s="296"/>
      <c r="CCW11" s="296"/>
      <c r="CCX11" s="296"/>
      <c r="CCY11" s="296"/>
      <c r="CCZ11" s="296"/>
      <c r="CDA11" s="296"/>
      <c r="CDB11" s="296"/>
      <c r="CDC11" s="296"/>
      <c r="CDD11" s="296"/>
      <c r="CDE11" s="296"/>
      <c r="CDF11" s="296"/>
      <c r="CDG11" s="296"/>
      <c r="CDH11" s="296"/>
      <c r="CDI11" s="296"/>
      <c r="CDJ11" s="296"/>
      <c r="CDK11" s="296"/>
      <c r="CDL11" s="296"/>
      <c r="CDM11" s="296"/>
      <c r="CDN11" s="296"/>
      <c r="CDO11" s="296"/>
      <c r="CDP11" s="296"/>
      <c r="CDQ11" s="296"/>
      <c r="CDR11" s="296"/>
      <c r="CDS11" s="296"/>
      <c r="CDT11" s="296"/>
      <c r="CDU11" s="296"/>
      <c r="CDV11" s="296"/>
      <c r="CDW11" s="296"/>
      <c r="CDX11" s="296"/>
      <c r="CDY11" s="296"/>
      <c r="CDZ11" s="296"/>
      <c r="CEA11" s="296"/>
      <c r="CEB11" s="296"/>
      <c r="CEC11" s="296"/>
      <c r="CED11" s="296"/>
      <c r="CEE11" s="296"/>
      <c r="CEF11" s="296"/>
      <c r="CEG11" s="296"/>
      <c r="CEH11" s="296"/>
      <c r="CEI11" s="296"/>
      <c r="CEJ11" s="296"/>
      <c r="CEK11" s="296"/>
      <c r="CEL11" s="296"/>
      <c r="CEM11" s="296"/>
      <c r="CEN11" s="296"/>
      <c r="CEO11" s="296"/>
      <c r="CEP11" s="296"/>
      <c r="CEQ11" s="296"/>
      <c r="CER11" s="296"/>
      <c r="CES11" s="296"/>
      <c r="CET11" s="296"/>
      <c r="CEU11" s="296"/>
      <c r="CEV11" s="296"/>
      <c r="CEW11" s="296"/>
      <c r="CEX11" s="296"/>
      <c r="CEY11" s="296"/>
      <c r="CEZ11" s="296"/>
      <c r="CFA11" s="296"/>
      <c r="CFB11" s="296"/>
      <c r="CFC11" s="296"/>
      <c r="CFD11" s="296"/>
      <c r="CFE11" s="296"/>
      <c r="CFF11" s="296"/>
      <c r="CFG11" s="296"/>
      <c r="CFH11" s="296"/>
      <c r="CFI11" s="296"/>
      <c r="CFJ11" s="296"/>
      <c r="CFK11" s="296"/>
      <c r="CFL11" s="296"/>
      <c r="CFM11" s="296"/>
      <c r="CFN11" s="296"/>
      <c r="CFO11" s="296"/>
      <c r="CFP11" s="296"/>
      <c r="CFQ11" s="296"/>
      <c r="CFR11" s="296"/>
      <c r="CFS11" s="296"/>
      <c r="CFT11" s="296"/>
      <c r="CFU11" s="296"/>
      <c r="CFV11" s="296"/>
      <c r="CFW11" s="296"/>
      <c r="CFX11" s="296"/>
      <c r="CFY11" s="296"/>
      <c r="CFZ11" s="296"/>
      <c r="CGA11" s="296"/>
      <c r="CGB11" s="296"/>
      <c r="CGC11" s="296"/>
      <c r="CGD11" s="296"/>
      <c r="CGE11" s="296"/>
      <c r="CGF11" s="296"/>
      <c r="CGG11" s="296"/>
      <c r="CGH11" s="296"/>
      <c r="CGI11" s="296"/>
      <c r="CGJ11" s="296"/>
      <c r="CGK11" s="296"/>
      <c r="CGL11" s="296"/>
      <c r="CGM11" s="296"/>
      <c r="CGN11" s="296"/>
      <c r="CGO11" s="296"/>
      <c r="CGP11" s="296"/>
      <c r="CGQ11" s="296"/>
      <c r="CGR11" s="296"/>
      <c r="CGS11" s="296"/>
      <c r="CGT11" s="296"/>
      <c r="CGU11" s="296"/>
      <c r="CGV11" s="296"/>
      <c r="CGW11" s="296"/>
      <c r="CGX11" s="296"/>
      <c r="CGY11" s="296"/>
      <c r="CGZ11" s="296"/>
      <c r="CHA11" s="296"/>
      <c r="CHB11" s="296"/>
      <c r="CHC11" s="296"/>
      <c r="CHD11" s="296"/>
      <c r="CHE11" s="296"/>
      <c r="CHF11" s="296"/>
      <c r="CHG11" s="296"/>
      <c r="CHH11" s="296"/>
      <c r="CHI11" s="296"/>
      <c r="CHJ11" s="296"/>
      <c r="CHK11" s="296"/>
      <c r="CHL11" s="296"/>
      <c r="CHM11" s="296"/>
      <c r="CHN11" s="296"/>
      <c r="CHO11" s="296"/>
      <c r="CHP11" s="296"/>
      <c r="CHQ11" s="296"/>
      <c r="CHR11" s="296"/>
      <c r="CHS11" s="296"/>
      <c r="CHT11" s="296"/>
      <c r="CHU11" s="296"/>
      <c r="CHV11" s="296"/>
      <c r="CHW11" s="296"/>
      <c r="CHX11" s="296"/>
      <c r="CHY11" s="296"/>
      <c r="CHZ11" s="296"/>
      <c r="CIA11" s="296"/>
      <c r="CIB11" s="296"/>
      <c r="CIC11" s="296"/>
      <c r="CID11" s="296"/>
      <c r="CIE11" s="296"/>
      <c r="CIF11" s="296"/>
      <c r="CIG11" s="296"/>
      <c r="CIH11" s="296"/>
      <c r="CII11" s="296"/>
      <c r="CIJ11" s="296"/>
      <c r="CIK11" s="296"/>
      <c r="CIL11" s="296"/>
      <c r="CIM11" s="296"/>
      <c r="CIN11" s="296"/>
      <c r="CIO11" s="296"/>
      <c r="CIP11" s="296"/>
      <c r="CIQ11" s="296"/>
      <c r="CIR11" s="296"/>
      <c r="CIS11" s="296"/>
      <c r="CIT11" s="296"/>
      <c r="CIU11" s="296"/>
      <c r="CIV11" s="296"/>
      <c r="CIW11" s="296"/>
      <c r="CIX11" s="296"/>
      <c r="CIY11" s="296"/>
      <c r="CIZ11" s="296"/>
      <c r="CJA11" s="296"/>
      <c r="CJB11" s="296"/>
      <c r="CJC11" s="296"/>
      <c r="CJD11" s="296"/>
      <c r="CJE11" s="296"/>
      <c r="CJF11" s="296"/>
      <c r="CJG11" s="296"/>
      <c r="CJH11" s="296"/>
      <c r="CJI11" s="296"/>
      <c r="CJJ11" s="296"/>
      <c r="CJK11" s="296"/>
      <c r="CJL11" s="296"/>
      <c r="CJM11" s="296"/>
      <c r="CJN11" s="296"/>
      <c r="CJO11" s="296"/>
      <c r="CJP11" s="296"/>
      <c r="CJQ11" s="296"/>
      <c r="CJR11" s="296"/>
      <c r="CJS11" s="296"/>
      <c r="CJT11" s="296"/>
      <c r="CJU11" s="296"/>
      <c r="CJV11" s="296"/>
      <c r="CJW11" s="296"/>
      <c r="CJX11" s="296"/>
      <c r="CJY11" s="296"/>
      <c r="CJZ11" s="296"/>
      <c r="CKA11" s="296"/>
      <c r="CKB11" s="296"/>
      <c r="CKC11" s="296"/>
      <c r="CKD11" s="296"/>
      <c r="CKE11" s="296"/>
      <c r="CKF11" s="296"/>
      <c r="CKG11" s="296"/>
      <c r="CKH11" s="296"/>
      <c r="CKI11" s="296"/>
      <c r="CKJ11" s="296"/>
      <c r="CKK11" s="296"/>
      <c r="CKL11" s="296"/>
      <c r="CKM11" s="296"/>
      <c r="CKN11" s="296"/>
      <c r="CKO11" s="296"/>
      <c r="CKP11" s="296"/>
      <c r="CKQ11" s="296"/>
      <c r="CKR11" s="296"/>
      <c r="CKS11" s="296"/>
      <c r="CKT11" s="296"/>
      <c r="CKU11" s="296"/>
      <c r="CKV11" s="296"/>
      <c r="CKW11" s="296"/>
      <c r="CKX11" s="296"/>
      <c r="CKY11" s="296"/>
      <c r="CKZ11" s="296"/>
      <c r="CLA11" s="296"/>
      <c r="CLB11" s="296"/>
      <c r="CLC11" s="296"/>
      <c r="CLD11" s="296"/>
      <c r="CLE11" s="296"/>
      <c r="CLF11" s="296"/>
      <c r="CLG11" s="296"/>
      <c r="CLH11" s="296"/>
      <c r="CLI11" s="296"/>
      <c r="CLJ11" s="296"/>
      <c r="CLK11" s="296"/>
      <c r="CLL11" s="296"/>
      <c r="CLM11" s="296"/>
      <c r="CLN11" s="296"/>
      <c r="CLO11" s="296"/>
      <c r="CLP11" s="296"/>
      <c r="CLQ11" s="296"/>
      <c r="CLR11" s="296"/>
      <c r="CLS11" s="296"/>
      <c r="CLT11" s="296"/>
      <c r="CLU11" s="296"/>
      <c r="CLV11" s="296"/>
      <c r="CLW11" s="296"/>
      <c r="CLX11" s="296"/>
      <c r="CLY11" s="296"/>
      <c r="CLZ11" s="296"/>
      <c r="CMA11" s="296"/>
      <c r="CMB11" s="296"/>
      <c r="CMC11" s="296"/>
      <c r="CMD11" s="296"/>
      <c r="CME11" s="296"/>
      <c r="CMF11" s="296"/>
      <c r="CMG11" s="296"/>
      <c r="CMH11" s="296"/>
      <c r="CMI11" s="296"/>
      <c r="CMJ11" s="296"/>
      <c r="CMK11" s="296"/>
      <c r="CML11" s="296"/>
      <c r="CMM11" s="296"/>
      <c r="CMN11" s="296"/>
      <c r="CMO11" s="296"/>
      <c r="CMP11" s="296"/>
      <c r="CMQ11" s="296"/>
      <c r="CMR11" s="296"/>
      <c r="CMS11" s="296"/>
      <c r="CMT11" s="296"/>
      <c r="CMU11" s="296"/>
      <c r="CMV11" s="296"/>
      <c r="CMW11" s="296"/>
      <c r="CMX11" s="296"/>
      <c r="CMY11" s="296"/>
      <c r="CMZ11" s="296"/>
      <c r="CNA11" s="296"/>
      <c r="CNB11" s="296"/>
      <c r="CNC11" s="296"/>
      <c r="CND11" s="296"/>
      <c r="CNE11" s="296"/>
      <c r="CNF11" s="296"/>
      <c r="CNG11" s="296"/>
      <c r="CNH11" s="296"/>
      <c r="CNI11" s="296"/>
      <c r="CNJ11" s="296"/>
      <c r="CNK11" s="296"/>
      <c r="CNL11" s="296"/>
      <c r="CNM11" s="296"/>
      <c r="CNN11" s="296"/>
      <c r="CNO11" s="296"/>
      <c r="CNP11" s="296"/>
      <c r="CNQ11" s="296"/>
      <c r="CNR11" s="296"/>
      <c r="CNS11" s="296"/>
      <c r="CNT11" s="296"/>
      <c r="CNU11" s="296"/>
      <c r="CNV11" s="296"/>
      <c r="CNW11" s="296"/>
      <c r="CNX11" s="296"/>
      <c r="CNY11" s="296"/>
      <c r="CNZ11" s="296"/>
      <c r="COA11" s="296"/>
      <c r="COB11" s="296"/>
      <c r="COC11" s="296"/>
      <c r="COD11" s="296"/>
      <c r="COE11" s="296"/>
      <c r="COF11" s="296"/>
      <c r="COG11" s="296"/>
      <c r="COH11" s="296"/>
      <c r="COI11" s="296"/>
      <c r="COJ11" s="296"/>
      <c r="COK11" s="296"/>
      <c r="COL11" s="296"/>
      <c r="COM11" s="296"/>
      <c r="CON11" s="296"/>
      <c r="COO11" s="296"/>
      <c r="COP11" s="296"/>
      <c r="COQ11" s="296"/>
      <c r="COR11" s="296"/>
      <c r="COS11" s="296"/>
      <c r="COT11" s="296"/>
      <c r="COU11" s="296"/>
      <c r="COV11" s="296"/>
      <c r="COW11" s="296"/>
      <c r="COX11" s="296"/>
      <c r="COY11" s="296"/>
      <c r="COZ11" s="296"/>
      <c r="CPA11" s="296"/>
      <c r="CPB11" s="296"/>
      <c r="CPC11" s="296"/>
      <c r="CPD11" s="296"/>
      <c r="CPE11" s="296"/>
      <c r="CPF11" s="296"/>
      <c r="CPG11" s="296"/>
      <c r="CPH11" s="296"/>
      <c r="CPI11" s="296"/>
      <c r="CPJ11" s="296"/>
      <c r="CPK11" s="296"/>
      <c r="CPL11" s="296"/>
      <c r="CPM11" s="296"/>
      <c r="CPN11" s="296"/>
      <c r="CPO11" s="296"/>
      <c r="CPP11" s="296"/>
      <c r="CPQ11" s="296"/>
      <c r="CPR11" s="296"/>
      <c r="CPS11" s="296"/>
      <c r="CPT11" s="296"/>
      <c r="CPU11" s="296"/>
      <c r="CPV11" s="296"/>
      <c r="CPW11" s="296"/>
      <c r="CPX11" s="296"/>
      <c r="CPY11" s="296"/>
      <c r="CPZ11" s="296"/>
      <c r="CQA11" s="296"/>
      <c r="CQB11" s="296"/>
      <c r="CQC11" s="296"/>
      <c r="CQD11" s="296"/>
      <c r="CQE11" s="296"/>
      <c r="CQF11" s="296"/>
      <c r="CQG11" s="296"/>
      <c r="CQH11" s="296"/>
      <c r="CQI11" s="296"/>
      <c r="CQJ11" s="296"/>
      <c r="CQK11" s="296"/>
      <c r="CQL11" s="296"/>
      <c r="CQM11" s="296"/>
      <c r="CQN11" s="296"/>
      <c r="CQO11" s="296"/>
      <c r="CQP11" s="296"/>
      <c r="CQQ11" s="296"/>
      <c r="CQR11" s="296"/>
      <c r="CQS11" s="296"/>
      <c r="CQT11" s="296"/>
      <c r="CQU11" s="296"/>
      <c r="CQV11" s="296"/>
      <c r="CQW11" s="296"/>
      <c r="CQX11" s="296"/>
      <c r="CQY11" s="296"/>
      <c r="CQZ11" s="296"/>
      <c r="CRA11" s="296"/>
      <c r="CRB11" s="296"/>
      <c r="CRC11" s="296"/>
      <c r="CRD11" s="296"/>
      <c r="CRE11" s="296"/>
      <c r="CRF11" s="296"/>
      <c r="CRG11" s="296"/>
      <c r="CRH11" s="296"/>
      <c r="CRI11" s="296"/>
      <c r="CRJ11" s="296"/>
      <c r="CRK11" s="296"/>
      <c r="CRL11" s="296"/>
      <c r="CRM11" s="296"/>
      <c r="CRN11" s="296"/>
      <c r="CRO11" s="296"/>
      <c r="CRP11" s="296"/>
      <c r="CRQ11" s="296"/>
      <c r="CRR11" s="296"/>
      <c r="CRS11" s="296"/>
      <c r="CRT11" s="296"/>
      <c r="CRU11" s="296"/>
      <c r="CRV11" s="296"/>
      <c r="CRW11" s="296"/>
      <c r="CRX11" s="296"/>
      <c r="CRY11" s="296"/>
      <c r="CRZ11" s="296"/>
      <c r="CSA11" s="296"/>
      <c r="CSB11" s="296"/>
      <c r="CSC11" s="296"/>
      <c r="CSD11" s="296"/>
      <c r="CSE11" s="296"/>
      <c r="CSF11" s="296"/>
      <c r="CSG11" s="296"/>
      <c r="CSH11" s="296"/>
      <c r="CSI11" s="296"/>
      <c r="CSJ11" s="296"/>
      <c r="CSK11" s="296"/>
      <c r="CSL11" s="296"/>
      <c r="CSM11" s="296"/>
      <c r="CSN11" s="296"/>
      <c r="CSO11" s="296"/>
      <c r="CSP11" s="296"/>
      <c r="CSQ11" s="296"/>
      <c r="CSR11" s="296"/>
      <c r="CSS11" s="296"/>
      <c r="CST11" s="296"/>
      <c r="CSU11" s="296"/>
      <c r="CSV11" s="296"/>
      <c r="CSW11" s="296"/>
      <c r="CSX11" s="296"/>
      <c r="CSY11" s="296"/>
      <c r="CSZ11" s="296"/>
      <c r="CTA11" s="296"/>
      <c r="CTB11" s="296"/>
      <c r="CTC11" s="296"/>
      <c r="CTD11" s="296"/>
      <c r="CTE11" s="296"/>
      <c r="CTF11" s="296"/>
      <c r="CTG11" s="296"/>
      <c r="CTH11" s="296"/>
      <c r="CTI11" s="296"/>
      <c r="CTJ11" s="296"/>
      <c r="CTK11" s="296"/>
      <c r="CTL11" s="296"/>
      <c r="CTM11" s="296"/>
      <c r="CTN11" s="296"/>
      <c r="CTO11" s="296"/>
      <c r="CTP11" s="296"/>
      <c r="CTQ11" s="296"/>
      <c r="CTR11" s="296"/>
      <c r="CTS11" s="296"/>
      <c r="CTT11" s="296"/>
      <c r="CTU11" s="296"/>
      <c r="CTV11" s="296"/>
      <c r="CTW11" s="296"/>
      <c r="CTX11" s="296"/>
      <c r="CTY11" s="296"/>
      <c r="CTZ11" s="296"/>
      <c r="CUA11" s="296"/>
      <c r="CUB11" s="296"/>
      <c r="CUC11" s="296"/>
      <c r="CUD11" s="296"/>
      <c r="CUE11" s="296"/>
      <c r="CUF11" s="296"/>
      <c r="CUG11" s="296"/>
      <c r="CUH11" s="296"/>
      <c r="CUI11" s="296"/>
      <c r="CUJ11" s="296"/>
      <c r="CUK11" s="296"/>
      <c r="CUL11" s="296"/>
      <c r="CUM11" s="296"/>
      <c r="CUN11" s="296"/>
      <c r="CUO11" s="296"/>
      <c r="CUP11" s="296"/>
      <c r="CUQ11" s="296"/>
      <c r="CUR11" s="296"/>
      <c r="CUS11" s="296"/>
      <c r="CUT11" s="296"/>
      <c r="CUU11" s="296"/>
      <c r="CUV11" s="296"/>
      <c r="CUW11" s="296"/>
      <c r="CUX11" s="296"/>
    </row>
    <row r="12" spans="1:2598" s="296" customFormat="1" ht="15" customHeight="1" x14ac:dyDescent="0.15">
      <c r="A12" s="298">
        <v>1.1000000000000001</v>
      </c>
      <c r="B12" s="299" t="s">
        <v>98</v>
      </c>
      <c r="C12" s="300" t="s">
        <v>259</v>
      </c>
      <c r="D12" s="301">
        <v>0</v>
      </c>
      <c r="E12" s="302">
        <v>0</v>
      </c>
      <c r="F12" s="303">
        <v>0</v>
      </c>
      <c r="G12" s="304">
        <v>0</v>
      </c>
      <c r="H12" s="303">
        <v>401.6</v>
      </c>
      <c r="I12" s="305">
        <v>83.967966789192573</v>
      </c>
      <c r="J12" s="306">
        <v>0</v>
      </c>
      <c r="K12" s="303">
        <v>5116.67</v>
      </c>
      <c r="L12" s="303">
        <v>320.97999810134741</v>
      </c>
      <c r="M12" s="304">
        <v>0</v>
      </c>
      <c r="N12" s="303">
        <v>6186.4150000000027</v>
      </c>
      <c r="O12" s="305">
        <v>366.47604000000024</v>
      </c>
      <c r="P12" s="284"/>
      <c r="Q12" s="285"/>
      <c r="R12" s="307">
        <f t="shared" si="0"/>
        <v>1.1000000000000001</v>
      </c>
      <c r="S12" s="308" t="str">
        <f t="shared" si="0"/>
        <v>WOOD FUEL (INCLUDING WOOD FOR CHARCOAL)</v>
      </c>
      <c r="T12" s="309" t="s">
        <v>260</v>
      </c>
      <c r="U12" s="310">
        <f>E12-(E13+E15)</f>
        <v>0</v>
      </c>
      <c r="V12" s="311">
        <f>F12-(F13+F15)</f>
        <v>0</v>
      </c>
      <c r="W12" s="311">
        <f>H12-(H13+H15)</f>
        <v>401.6</v>
      </c>
      <c r="X12" s="311">
        <f>I12-(I13+I15)</f>
        <v>83.967966789192573</v>
      </c>
      <c r="Y12" s="311">
        <f>K12-(K13+K15)</f>
        <v>5116.67</v>
      </c>
      <c r="Z12" s="311">
        <f>L12-(L13+L15)</f>
        <v>320.97999810134741</v>
      </c>
      <c r="AA12" s="311">
        <f t="shared" ref="AA12:AB12" si="3">N12-(N13+N15)</f>
        <v>6186.4150000000027</v>
      </c>
      <c r="AB12" s="312">
        <f t="shared" si="3"/>
        <v>366.47604000000024</v>
      </c>
      <c r="AC12" s="285"/>
      <c r="AD12" s="313">
        <f t="shared" si="1"/>
        <v>1.1000000000000001</v>
      </c>
      <c r="AE12" s="308" t="str">
        <f t="shared" si="1"/>
        <v>WOOD FUEL (INCLUDING WOOD FOR CHARCOAL)</v>
      </c>
      <c r="AF12" s="309" t="s">
        <v>260</v>
      </c>
      <c r="AG12" s="314" t="str">
        <f>IF(ISNUMBER(#REF!+E12-K12),#REF!+E12-K12,IF(ISNUMBER(K12-E12),"NT " &amp; K12-E12,"…"))</f>
        <v>NT 5116.67</v>
      </c>
      <c r="AH12" s="315" t="str">
        <f>IF(ISNUMBER(#REF!+H12-N12),#REF!+H12-N12,IF(ISNUMBER(N12-H12),"NT " &amp; N12-H12,"…"))</f>
        <v>NT 5784.815</v>
      </c>
    </row>
    <row r="13" spans="1:2598" s="296" customFormat="1" ht="15" customHeight="1" x14ac:dyDescent="0.15">
      <c r="A13" s="298" t="s">
        <v>19</v>
      </c>
      <c r="B13" s="316" t="s">
        <v>3</v>
      </c>
      <c r="C13" s="317" t="s">
        <v>259</v>
      </c>
      <c r="D13" s="318">
        <v>0</v>
      </c>
      <c r="E13" s="303">
        <v>0</v>
      </c>
      <c r="F13" s="303">
        <v>0</v>
      </c>
      <c r="G13" s="304">
        <v>0</v>
      </c>
      <c r="H13" s="303">
        <v>0</v>
      </c>
      <c r="I13" s="319">
        <v>0</v>
      </c>
      <c r="J13" s="320">
        <v>0</v>
      </c>
      <c r="K13" s="303">
        <v>0</v>
      </c>
      <c r="L13" s="303">
        <v>0</v>
      </c>
      <c r="M13" s="304">
        <v>0</v>
      </c>
      <c r="N13" s="303">
        <v>0</v>
      </c>
      <c r="O13" s="319">
        <v>0</v>
      </c>
      <c r="P13" s="284"/>
      <c r="Q13" s="285"/>
      <c r="R13" s="307" t="str">
        <f t="shared" si="0"/>
        <v>1.1.C</v>
      </c>
      <c r="S13" s="316" t="str">
        <f t="shared" si="0"/>
        <v>Coniferous</v>
      </c>
      <c r="T13" s="321" t="s">
        <v>260</v>
      </c>
      <c r="U13" s="311"/>
      <c r="V13" s="311"/>
      <c r="W13" s="311"/>
      <c r="X13" s="311"/>
      <c r="Y13" s="311"/>
      <c r="Z13" s="311"/>
      <c r="AA13" s="311"/>
      <c r="AB13" s="312"/>
      <c r="AC13" s="285"/>
      <c r="AD13" s="313" t="str">
        <f t="shared" si="1"/>
        <v>1.1.C</v>
      </c>
      <c r="AE13" s="316" t="str">
        <f t="shared" si="1"/>
        <v>Coniferous</v>
      </c>
      <c r="AF13" s="321" t="s">
        <v>260</v>
      </c>
      <c r="AG13" s="314" t="str">
        <f>IF(ISNUMBER(#REF!+E13-K13),#REF!+E13-K13,IF(ISNUMBER(K13-E13),"NT " &amp; K13-E13,"…"))</f>
        <v>NT 0</v>
      </c>
      <c r="AH13" s="315" t="str">
        <f>IF(ISNUMBER(#REF!+H13-N13),#REF!+H13-N13,IF(ISNUMBER(N13-H13),"NT " &amp; N13-H13,"…"))</f>
        <v>NT 0</v>
      </c>
    </row>
    <row r="14" spans="1:2598" s="296" customFormat="1" ht="15" customHeight="1" x14ac:dyDescent="0.15">
      <c r="A14" s="298"/>
      <c r="B14" s="322" t="s">
        <v>261</v>
      </c>
      <c r="C14" s="317" t="s">
        <v>259</v>
      </c>
      <c r="D14" s="318">
        <v>0</v>
      </c>
      <c r="E14" s="303">
        <v>0</v>
      </c>
      <c r="F14" s="303">
        <v>0</v>
      </c>
      <c r="G14" s="304">
        <v>0</v>
      </c>
      <c r="H14" s="303">
        <v>401.6</v>
      </c>
      <c r="I14" s="319">
        <v>83.967966789192573</v>
      </c>
      <c r="J14" s="320">
        <v>0</v>
      </c>
      <c r="K14" s="303">
        <v>5116.67</v>
      </c>
      <c r="L14" s="303">
        <v>320.97999810134741</v>
      </c>
      <c r="M14" s="304">
        <v>0</v>
      </c>
      <c r="N14" s="303">
        <v>6186.4150000000027</v>
      </c>
      <c r="O14" s="319">
        <v>366.47604000000024</v>
      </c>
      <c r="P14" s="284"/>
      <c r="Q14" s="285"/>
      <c r="R14" s="307"/>
      <c r="S14" s="316"/>
      <c r="T14" s="321"/>
      <c r="U14" s="311"/>
      <c r="V14" s="311"/>
      <c r="W14" s="311"/>
      <c r="X14" s="311"/>
      <c r="Y14" s="311"/>
      <c r="Z14" s="311"/>
      <c r="AA14" s="311"/>
      <c r="AB14" s="312"/>
      <c r="AC14" s="285"/>
      <c r="AD14" s="313"/>
      <c r="AE14" s="316"/>
      <c r="AF14" s="321"/>
      <c r="AG14" s="314"/>
      <c r="AH14" s="315"/>
    </row>
    <row r="15" spans="1:2598" s="296" customFormat="1" ht="15" customHeight="1" x14ac:dyDescent="0.15">
      <c r="A15" s="323" t="s">
        <v>54</v>
      </c>
      <c r="B15" s="316" t="s">
        <v>4</v>
      </c>
      <c r="C15" s="324" t="s">
        <v>259</v>
      </c>
      <c r="D15" s="318">
        <v>0</v>
      </c>
      <c r="E15" s="303">
        <v>0</v>
      </c>
      <c r="F15" s="303">
        <v>0</v>
      </c>
      <c r="G15" s="304">
        <v>0</v>
      </c>
      <c r="H15" s="303">
        <v>0</v>
      </c>
      <c r="I15" s="319">
        <v>0</v>
      </c>
      <c r="J15" s="306">
        <v>0</v>
      </c>
      <c r="K15" s="303">
        <v>0</v>
      </c>
      <c r="L15" s="303">
        <v>0</v>
      </c>
      <c r="M15" s="304">
        <v>0</v>
      </c>
      <c r="N15" s="303">
        <v>0</v>
      </c>
      <c r="O15" s="319">
        <v>0</v>
      </c>
      <c r="P15" s="284"/>
      <c r="Q15" s="285"/>
      <c r="R15" s="307" t="str">
        <f t="shared" si="0"/>
        <v>1.1.NC</v>
      </c>
      <c r="S15" s="316" t="str">
        <f t="shared" si="0"/>
        <v>Non-Coniferous</v>
      </c>
      <c r="T15" s="321" t="s">
        <v>260</v>
      </c>
      <c r="U15" s="311"/>
      <c r="V15" s="311"/>
      <c r="W15" s="311"/>
      <c r="X15" s="311"/>
      <c r="Y15" s="311"/>
      <c r="Z15" s="311"/>
      <c r="AA15" s="311"/>
      <c r="AB15" s="312"/>
      <c r="AC15" s="285"/>
      <c r="AD15" s="313" t="str">
        <f t="shared" si="1"/>
        <v>1.1.NC</v>
      </c>
      <c r="AE15" s="316" t="str">
        <f t="shared" si="1"/>
        <v>Non-Coniferous</v>
      </c>
      <c r="AF15" s="321" t="s">
        <v>260</v>
      </c>
      <c r="AG15" s="314" t="str">
        <f>IF(ISNUMBER(#REF!+E15-K15),#REF!+E15-K15,IF(ISNUMBER(K15-E15),"NT " &amp; K15-E15,"…"))</f>
        <v>NT 0</v>
      </c>
      <c r="AH15" s="315" t="str">
        <f>IF(ISNUMBER(#REF!+H15-N15),#REF!+H15-N15,IF(ISNUMBER(N15-H15),"NT " &amp; N15-H15,"…"))</f>
        <v>NT 0</v>
      </c>
    </row>
    <row r="16" spans="1:2598" s="296" customFormat="1" ht="15" customHeight="1" x14ac:dyDescent="0.15">
      <c r="A16" s="325"/>
      <c r="B16" s="326" t="s">
        <v>261</v>
      </c>
      <c r="C16" s="300" t="s">
        <v>259</v>
      </c>
      <c r="D16" s="304">
        <v>0</v>
      </c>
      <c r="E16" s="327">
        <v>0</v>
      </c>
      <c r="F16" s="328">
        <v>0</v>
      </c>
      <c r="G16" s="329">
        <v>0</v>
      </c>
      <c r="H16" s="328">
        <v>401.6</v>
      </c>
      <c r="I16" s="305">
        <v>83.967966789192573</v>
      </c>
      <c r="J16" s="330">
        <v>0</v>
      </c>
      <c r="K16" s="328">
        <v>5116.67</v>
      </c>
      <c r="L16" s="328">
        <v>320.97999810134741</v>
      </c>
      <c r="M16" s="329">
        <v>0</v>
      </c>
      <c r="N16" s="328">
        <v>6186.4150000000027</v>
      </c>
      <c r="O16" s="331">
        <v>366.47604000000024</v>
      </c>
      <c r="P16" s="284"/>
      <c r="Q16" s="285"/>
      <c r="R16" s="307"/>
      <c r="S16" s="316"/>
      <c r="T16" s="332"/>
      <c r="U16" s="311"/>
      <c r="V16" s="311"/>
      <c r="W16" s="311"/>
      <c r="X16" s="311"/>
      <c r="Y16" s="311"/>
      <c r="Z16" s="311"/>
      <c r="AA16" s="311"/>
      <c r="AB16" s="312"/>
      <c r="AC16" s="285"/>
      <c r="AD16" s="313"/>
      <c r="AE16" s="316"/>
      <c r="AF16" s="332"/>
      <c r="AG16" s="314"/>
      <c r="AH16" s="315"/>
    </row>
    <row r="17" spans="1:2598" s="296" customFormat="1" ht="15" customHeight="1" x14ac:dyDescent="0.15">
      <c r="A17" s="298">
        <v>1.2</v>
      </c>
      <c r="B17" s="308" t="s">
        <v>134</v>
      </c>
      <c r="C17" s="333" t="s">
        <v>262</v>
      </c>
      <c r="D17" s="334">
        <v>23.114150000000009</v>
      </c>
      <c r="E17" s="335">
        <v>17548.457000000002</v>
      </c>
      <c r="F17" s="336">
        <v>3043.6677485010805</v>
      </c>
      <c r="G17" s="337">
        <v>25.378010000000003</v>
      </c>
      <c r="H17" s="336">
        <v>18117.800949999997</v>
      </c>
      <c r="I17" s="331">
        <v>4019.3951309876534</v>
      </c>
      <c r="J17" s="338">
        <v>1.4999999999999999E-2</v>
      </c>
      <c r="K17" s="328">
        <v>15</v>
      </c>
      <c r="L17" s="328">
        <v>11.855463129496401</v>
      </c>
      <c r="M17" s="329">
        <v>0.20005999999999999</v>
      </c>
      <c r="N17" s="328">
        <v>147.05500000000001</v>
      </c>
      <c r="O17" s="331">
        <v>15.883735708480092</v>
      </c>
      <c r="P17" s="284"/>
      <c r="Q17" s="285"/>
      <c r="R17" s="307">
        <f t="shared" si="0"/>
        <v>1.2</v>
      </c>
      <c r="S17" s="308" t="str">
        <f t="shared" si="0"/>
        <v>INDUSTRIAL ROUNDWOOD</v>
      </c>
      <c r="T17" s="332" t="s">
        <v>260</v>
      </c>
      <c r="U17" s="339">
        <f>E17-(E18+E19)</f>
        <v>17548.457000000002</v>
      </c>
      <c r="V17" s="326">
        <f>F17-(F18+F19)</f>
        <v>3043.6677485010805</v>
      </c>
      <c r="W17" s="326">
        <f>H17-(H18+H19)</f>
        <v>18117.800949999997</v>
      </c>
      <c r="X17" s="326">
        <f>I17-(I18+I19)</f>
        <v>4019.3951309876534</v>
      </c>
      <c r="Y17" s="326">
        <f>K17-(K18+K19)</f>
        <v>15</v>
      </c>
      <c r="Z17" s="326">
        <f>L17-(L18+L19)</f>
        <v>11.855463129496401</v>
      </c>
      <c r="AA17" s="326">
        <f>N17-(N18+N19)</f>
        <v>147.05500000000001</v>
      </c>
      <c r="AB17" s="340">
        <f>O17-(O18+O19)</f>
        <v>15.883735708480092</v>
      </c>
      <c r="AC17" s="291"/>
      <c r="AD17" s="313">
        <f t="shared" si="1"/>
        <v>1.2</v>
      </c>
      <c r="AE17" s="308" t="str">
        <f t="shared" si="1"/>
        <v>INDUSTRIAL ROUNDWOOD</v>
      </c>
      <c r="AF17" s="332" t="s">
        <v>260</v>
      </c>
      <c r="AG17" s="314" t="str">
        <f>IF(ISNUMBER(#REF!+E17-K17),#REF!+E17-K17,IF(ISNUMBER(K17-E17),"NT " &amp; K17-E17,"…"))</f>
        <v>NT -17533.457</v>
      </c>
      <c r="AH17" s="315" t="str">
        <f>IF(ISNUMBER(#REF!+H17-N17),#REF!+H17-N17,IF(ISNUMBER(N17-H17),"NT " &amp; N17-H17,"…"))</f>
        <v>NT -17970.74595</v>
      </c>
    </row>
    <row r="18" spans="1:2598" s="296" customFormat="1" ht="15" customHeight="1" x14ac:dyDescent="0.15">
      <c r="A18" s="298" t="s">
        <v>20</v>
      </c>
      <c r="B18" s="316" t="s">
        <v>3</v>
      </c>
      <c r="C18" s="317" t="s">
        <v>262</v>
      </c>
      <c r="D18" s="318">
        <v>0</v>
      </c>
      <c r="E18" s="303">
        <v>0</v>
      </c>
      <c r="F18" s="303">
        <v>0</v>
      </c>
      <c r="G18" s="304">
        <v>0</v>
      </c>
      <c r="H18" s="303">
        <v>0</v>
      </c>
      <c r="I18" s="319">
        <v>0</v>
      </c>
      <c r="J18" s="320">
        <v>0</v>
      </c>
      <c r="K18" s="303">
        <v>0</v>
      </c>
      <c r="L18" s="303">
        <v>0</v>
      </c>
      <c r="M18" s="304">
        <v>0</v>
      </c>
      <c r="N18" s="303">
        <v>0</v>
      </c>
      <c r="O18" s="319">
        <v>0</v>
      </c>
      <c r="P18" s="284"/>
      <c r="Q18" s="285"/>
      <c r="R18" s="307" t="str">
        <f t="shared" si="0"/>
        <v>1.2.C</v>
      </c>
      <c r="S18" s="316" t="str">
        <f t="shared" si="0"/>
        <v>Coniferous</v>
      </c>
      <c r="T18" s="321" t="s">
        <v>260</v>
      </c>
      <c r="U18" s="311"/>
      <c r="V18" s="311"/>
      <c r="W18" s="311"/>
      <c r="X18" s="311"/>
      <c r="Y18" s="311"/>
      <c r="Z18" s="311"/>
      <c r="AA18" s="311"/>
      <c r="AB18" s="312"/>
      <c r="AC18" s="285"/>
      <c r="AD18" s="313" t="str">
        <f t="shared" si="1"/>
        <v>1.2.C</v>
      </c>
      <c r="AE18" s="316" t="str">
        <f t="shared" si="1"/>
        <v>Coniferous</v>
      </c>
      <c r="AF18" s="321" t="s">
        <v>260</v>
      </c>
      <c r="AG18" s="314" t="str">
        <f>IF(ISNUMBER(#REF!+E18-K18),#REF!+E18-K18,IF(ISNUMBER(K18-E18),"NT " &amp; K18-E18,"…"))</f>
        <v>NT 0</v>
      </c>
      <c r="AH18" s="315" t="str">
        <f>IF(ISNUMBER(#REF!+H18-N18),#REF!+H18-N18,IF(ISNUMBER(N18-H18),"NT " &amp; N18-H18,"…"))</f>
        <v>NT 0</v>
      </c>
    </row>
    <row r="19" spans="1:2598" s="296" customFormat="1" ht="15" customHeight="1" x14ac:dyDescent="0.15">
      <c r="A19" s="298" t="s">
        <v>55</v>
      </c>
      <c r="B19" s="316" t="s">
        <v>4</v>
      </c>
      <c r="C19" s="317" t="s">
        <v>262</v>
      </c>
      <c r="D19" s="318">
        <v>0</v>
      </c>
      <c r="E19" s="303">
        <v>0</v>
      </c>
      <c r="F19" s="303">
        <v>0</v>
      </c>
      <c r="G19" s="304">
        <v>0</v>
      </c>
      <c r="H19" s="303">
        <v>0</v>
      </c>
      <c r="I19" s="319">
        <v>0</v>
      </c>
      <c r="J19" s="320">
        <v>0</v>
      </c>
      <c r="K19" s="303">
        <v>0</v>
      </c>
      <c r="L19" s="303">
        <v>0</v>
      </c>
      <c r="M19" s="304">
        <v>0</v>
      </c>
      <c r="N19" s="303">
        <v>0</v>
      </c>
      <c r="O19" s="319">
        <v>0</v>
      </c>
      <c r="P19" s="284"/>
      <c r="Q19" s="285"/>
      <c r="R19" s="307" t="str">
        <f t="shared" si="0"/>
        <v>1.2.NC</v>
      </c>
      <c r="S19" s="316" t="str">
        <f t="shared" si="0"/>
        <v>Non-Coniferous</v>
      </c>
      <c r="T19" s="321" t="s">
        <v>260</v>
      </c>
      <c r="U19" s="311"/>
      <c r="V19" s="311"/>
      <c r="W19" s="311"/>
      <c r="X19" s="311"/>
      <c r="Y19" s="311"/>
      <c r="Z19" s="311"/>
      <c r="AA19" s="311"/>
      <c r="AB19" s="312"/>
      <c r="AC19" s="285"/>
      <c r="AD19" s="313" t="str">
        <f t="shared" si="1"/>
        <v>1.2.NC</v>
      </c>
      <c r="AE19" s="316" t="str">
        <f t="shared" si="1"/>
        <v>Non-Coniferous</v>
      </c>
      <c r="AF19" s="321" t="s">
        <v>260</v>
      </c>
      <c r="AG19" s="314" t="str">
        <f>IF(ISNUMBER(#REF!+E19-K19),#REF!+E19-K19,IF(ISNUMBER(K19-E19),"NT " &amp; K19-E19,"…"))</f>
        <v>NT 0</v>
      </c>
      <c r="AH19" s="315" t="str">
        <f>IF(ISNUMBER(#REF!+H19-N19),#REF!+H19-N19,IF(ISNUMBER(N19-H19),"NT " &amp; N19-H19,"…"))</f>
        <v>NT 0</v>
      </c>
    </row>
    <row r="20" spans="1:2598" s="296" customFormat="1" ht="15" customHeight="1" x14ac:dyDescent="0.15">
      <c r="A20" s="325" t="s">
        <v>63</v>
      </c>
      <c r="B20" s="341" t="s">
        <v>61</v>
      </c>
      <c r="C20" s="300" t="s">
        <v>262</v>
      </c>
      <c r="D20" s="318">
        <v>0</v>
      </c>
      <c r="E20" s="303">
        <v>0</v>
      </c>
      <c r="F20" s="303">
        <v>0</v>
      </c>
      <c r="G20" s="304">
        <v>0</v>
      </c>
      <c r="H20" s="303">
        <v>0</v>
      </c>
      <c r="I20" s="319">
        <v>0</v>
      </c>
      <c r="J20" s="306">
        <v>0</v>
      </c>
      <c r="K20" s="303">
        <v>0</v>
      </c>
      <c r="L20" s="303">
        <v>0</v>
      </c>
      <c r="M20" s="304">
        <v>0</v>
      </c>
      <c r="N20" s="303">
        <v>0</v>
      </c>
      <c r="O20" s="319">
        <v>0</v>
      </c>
      <c r="P20" s="284"/>
      <c r="Q20" s="285"/>
      <c r="R20" s="307" t="str">
        <f t="shared" si="0"/>
        <v>1.2.NC.T</v>
      </c>
      <c r="S20" s="342" t="str">
        <f t="shared" si="0"/>
        <v>of which: Tropical</v>
      </c>
      <c r="T20" s="309" t="s">
        <v>260</v>
      </c>
      <c r="U20" s="343" t="str">
        <f>IF(AND(ISNUMBER(E20/E19),E20&gt;E19),"&gt; 1.2.NC !!","")</f>
        <v/>
      </c>
      <c r="V20" s="343" t="str">
        <f>IF(AND(ISNUMBER(F20/F19),F20&gt;F19),"&gt; 1.2.NC !!","")</f>
        <v/>
      </c>
      <c r="W20" s="343" t="str">
        <f>IF(AND(ISNUMBER(H20/H19),H20&gt;H19),"&gt; 1.2.NC !!","")</f>
        <v/>
      </c>
      <c r="X20" s="343" t="str">
        <f>IF(AND(ISNUMBER(I20/I19),I20&gt;I19),"&gt; 1.2.NC !!","")</f>
        <v/>
      </c>
      <c r="Y20" s="343" t="str">
        <f>IF(AND(ISNUMBER(K20/K19),K20&gt;K19),"&gt; 1.2.NC !!","")</f>
        <v/>
      </c>
      <c r="Z20" s="343" t="str">
        <f>IF(AND(ISNUMBER(L20/L19),L20&gt;L19),"&gt; 1.2.NC !!","")</f>
        <v/>
      </c>
      <c r="AA20" s="343" t="str">
        <f t="shared" ref="AA20:AB20" si="4">IF(AND(ISNUMBER(N20/N19),N20&gt;N19),"&gt; 1.2.NC !!","")</f>
        <v/>
      </c>
      <c r="AB20" s="344" t="str">
        <f t="shared" si="4"/>
        <v/>
      </c>
      <c r="AC20" s="285"/>
      <c r="AD20" s="345" t="str">
        <f t="shared" si="1"/>
        <v>1.2.NC.T</v>
      </c>
      <c r="AE20" s="342" t="str">
        <f t="shared" si="1"/>
        <v>of which: Tropical</v>
      </c>
      <c r="AF20" s="309" t="s">
        <v>260</v>
      </c>
      <c r="AG20" s="314" t="str">
        <f>IF(ISNUMBER(#REF!+E20-K20),#REF!+E20-K20,IF(ISNUMBER(K20-E20),"NT " &amp; K20-E20,"…"))</f>
        <v>NT 0</v>
      </c>
      <c r="AH20" s="315" t="str">
        <f>IF(ISNUMBER(#REF!+H20-N20),#REF!+H20-N20,IF(ISNUMBER(N20-H20),"NT " &amp; N20-H20,"…"))</f>
        <v>NT 0</v>
      </c>
      <c r="AI20" s="223"/>
    </row>
    <row r="21" spans="1:2598" s="297" customFormat="1" ht="15" customHeight="1" x14ac:dyDescent="0.15">
      <c r="A21" s="346">
        <v>2</v>
      </c>
      <c r="B21" s="347" t="s">
        <v>28</v>
      </c>
      <c r="C21" s="348" t="s">
        <v>259</v>
      </c>
      <c r="D21" s="349">
        <v>0</v>
      </c>
      <c r="E21" s="350">
        <v>274.49698999999987</v>
      </c>
      <c r="F21" s="350">
        <v>155.26226866457375</v>
      </c>
      <c r="G21" s="351">
        <v>0</v>
      </c>
      <c r="H21" s="350">
        <v>172.82579000000004</v>
      </c>
      <c r="I21" s="282">
        <v>158.93685008726109</v>
      </c>
      <c r="J21" s="352">
        <v>0</v>
      </c>
      <c r="K21" s="350">
        <v>275.12800000000004</v>
      </c>
      <c r="L21" s="350">
        <v>74.671430000000001</v>
      </c>
      <c r="M21" s="351">
        <v>0</v>
      </c>
      <c r="N21" s="350">
        <v>101.431</v>
      </c>
      <c r="O21" s="282">
        <v>43.409790000000001</v>
      </c>
      <c r="P21" s="284"/>
      <c r="Q21" s="285"/>
      <c r="R21" s="353">
        <f t="shared" si="0"/>
        <v>2</v>
      </c>
      <c r="S21" s="347" t="str">
        <f t="shared" si="0"/>
        <v>WOOD CHARCOAL</v>
      </c>
      <c r="T21" s="354" t="s">
        <v>60</v>
      </c>
      <c r="U21" s="355"/>
      <c r="V21" s="355"/>
      <c r="W21" s="355"/>
      <c r="X21" s="355"/>
      <c r="Y21" s="355"/>
      <c r="Z21" s="355"/>
      <c r="AA21" s="355"/>
      <c r="AB21" s="356"/>
      <c r="AC21" s="285"/>
      <c r="AD21" s="357">
        <f t="shared" si="1"/>
        <v>2</v>
      </c>
      <c r="AE21" s="347" t="str">
        <f t="shared" si="1"/>
        <v>WOOD CHARCOAL</v>
      </c>
      <c r="AF21" s="354" t="s">
        <v>60</v>
      </c>
      <c r="AG21" s="358" t="str">
        <f>IF(ISNUMBER(#REF!+E21-K21),#REF!+E21-K21,IF(ISNUMBER(K21-E21),"NT " &amp; K21-E21,"…"))</f>
        <v>NT 0.631010000000174</v>
      </c>
      <c r="AH21" s="359" t="str">
        <f>IF(ISNUMBER(#REF!+H21-N21),#REF!+H21-N21,IF(ISNUMBER(N21-H21),"NT " &amp; N21-H21,"…"))</f>
        <v>NT -71.39479</v>
      </c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  <c r="AT21" s="296"/>
      <c r="AU21" s="296"/>
      <c r="AV21" s="296"/>
      <c r="AW21" s="296"/>
      <c r="AX21" s="296"/>
      <c r="AY21" s="296"/>
      <c r="AZ21" s="296"/>
      <c r="BA21" s="296"/>
      <c r="BB21" s="296"/>
      <c r="BC21" s="296"/>
      <c r="BD21" s="296"/>
      <c r="BE21" s="296"/>
      <c r="BF21" s="296"/>
      <c r="BG21" s="296"/>
      <c r="BH21" s="296"/>
      <c r="BI21" s="296"/>
      <c r="BJ21" s="296"/>
      <c r="BK21" s="296"/>
      <c r="BL21" s="296"/>
      <c r="BM21" s="296"/>
      <c r="BN21" s="296"/>
      <c r="BO21" s="296"/>
      <c r="BP21" s="296"/>
      <c r="BQ21" s="296"/>
      <c r="BR21" s="296"/>
      <c r="BS21" s="296"/>
      <c r="BT21" s="296"/>
      <c r="BU21" s="296"/>
      <c r="BV21" s="296"/>
      <c r="BW21" s="296"/>
      <c r="BX21" s="296"/>
      <c r="BY21" s="296"/>
      <c r="BZ21" s="296"/>
      <c r="CA21" s="296"/>
      <c r="CB21" s="296"/>
      <c r="CC21" s="296"/>
      <c r="CD21" s="296"/>
      <c r="CE21" s="296"/>
      <c r="CF21" s="296"/>
      <c r="CG21" s="296"/>
      <c r="CH21" s="296"/>
      <c r="CI21" s="296"/>
      <c r="CJ21" s="296"/>
      <c r="CK21" s="296"/>
      <c r="CL21" s="296"/>
      <c r="CM21" s="296"/>
      <c r="CN21" s="296"/>
      <c r="CO21" s="296"/>
      <c r="CP21" s="296"/>
      <c r="CQ21" s="296"/>
      <c r="CR21" s="296"/>
      <c r="CS21" s="296"/>
      <c r="CT21" s="296"/>
      <c r="CU21" s="296"/>
      <c r="CV21" s="296"/>
      <c r="CW21" s="296"/>
      <c r="CX21" s="296"/>
      <c r="CY21" s="296"/>
      <c r="CZ21" s="296"/>
      <c r="DA21" s="296"/>
      <c r="DB21" s="296"/>
      <c r="DC21" s="296"/>
      <c r="DD21" s="296"/>
      <c r="DE21" s="296"/>
      <c r="DF21" s="296"/>
      <c r="DG21" s="296"/>
      <c r="DH21" s="296"/>
      <c r="DI21" s="296"/>
      <c r="DJ21" s="296"/>
      <c r="DK21" s="296"/>
      <c r="DL21" s="296"/>
      <c r="DM21" s="296"/>
      <c r="DN21" s="296"/>
      <c r="DO21" s="296"/>
      <c r="DP21" s="296"/>
      <c r="DQ21" s="296"/>
      <c r="DR21" s="296"/>
      <c r="DS21" s="296"/>
      <c r="DT21" s="296"/>
      <c r="DU21" s="296"/>
      <c r="DV21" s="296"/>
      <c r="DW21" s="296"/>
      <c r="DX21" s="296"/>
      <c r="DY21" s="296"/>
      <c r="DZ21" s="296"/>
      <c r="EA21" s="296"/>
      <c r="EB21" s="296"/>
      <c r="EC21" s="296"/>
      <c r="ED21" s="296"/>
      <c r="EE21" s="296"/>
      <c r="EF21" s="296"/>
      <c r="EG21" s="296"/>
      <c r="EH21" s="296"/>
      <c r="EI21" s="296"/>
      <c r="EJ21" s="296"/>
      <c r="EK21" s="296"/>
      <c r="EL21" s="296"/>
      <c r="EM21" s="296"/>
      <c r="EN21" s="296"/>
      <c r="EO21" s="296"/>
      <c r="EP21" s="296"/>
      <c r="EQ21" s="296"/>
      <c r="ER21" s="296"/>
      <c r="ES21" s="296"/>
      <c r="ET21" s="296"/>
      <c r="EU21" s="296"/>
      <c r="EV21" s="296"/>
      <c r="EW21" s="296"/>
      <c r="EX21" s="296"/>
      <c r="EY21" s="296"/>
      <c r="EZ21" s="296"/>
      <c r="FA21" s="296"/>
      <c r="FB21" s="296"/>
      <c r="FC21" s="296"/>
      <c r="FD21" s="296"/>
      <c r="FE21" s="296"/>
      <c r="FF21" s="296"/>
      <c r="FG21" s="296"/>
      <c r="FH21" s="296"/>
      <c r="FI21" s="296"/>
      <c r="FJ21" s="296"/>
      <c r="FK21" s="296"/>
      <c r="FL21" s="296"/>
      <c r="FM21" s="296"/>
      <c r="FN21" s="296"/>
      <c r="FO21" s="296"/>
      <c r="FP21" s="296"/>
      <c r="FQ21" s="296"/>
      <c r="FR21" s="296"/>
      <c r="FS21" s="296"/>
      <c r="FT21" s="296"/>
      <c r="FU21" s="296"/>
      <c r="FV21" s="296"/>
      <c r="FW21" s="296"/>
      <c r="FX21" s="296"/>
      <c r="FY21" s="296"/>
      <c r="FZ21" s="296"/>
      <c r="GA21" s="296"/>
      <c r="GB21" s="296"/>
      <c r="GC21" s="296"/>
      <c r="GD21" s="296"/>
      <c r="GE21" s="296"/>
      <c r="GF21" s="296"/>
      <c r="GG21" s="296"/>
      <c r="GH21" s="296"/>
      <c r="GI21" s="296"/>
      <c r="GJ21" s="296"/>
      <c r="GK21" s="296"/>
      <c r="GL21" s="296"/>
      <c r="GM21" s="296"/>
      <c r="GN21" s="296"/>
      <c r="GO21" s="296"/>
      <c r="GP21" s="296"/>
      <c r="GQ21" s="296"/>
      <c r="GR21" s="296"/>
      <c r="GS21" s="296"/>
      <c r="GT21" s="296"/>
      <c r="GU21" s="296"/>
      <c r="GV21" s="296"/>
      <c r="GW21" s="296"/>
      <c r="GX21" s="296"/>
      <c r="GY21" s="296"/>
      <c r="GZ21" s="296"/>
      <c r="HA21" s="296"/>
      <c r="HB21" s="296"/>
      <c r="HC21" s="296"/>
      <c r="HD21" s="296"/>
      <c r="HE21" s="296"/>
      <c r="HF21" s="296"/>
      <c r="HG21" s="296"/>
      <c r="HH21" s="296"/>
      <c r="HI21" s="296"/>
      <c r="HJ21" s="296"/>
      <c r="HK21" s="296"/>
      <c r="HL21" s="296"/>
      <c r="HM21" s="296"/>
      <c r="HN21" s="296"/>
      <c r="HO21" s="296"/>
      <c r="HP21" s="296"/>
      <c r="HQ21" s="296"/>
      <c r="HR21" s="296"/>
      <c r="HS21" s="296"/>
      <c r="HT21" s="296"/>
      <c r="HU21" s="296"/>
      <c r="HV21" s="296"/>
      <c r="HW21" s="296"/>
      <c r="HX21" s="296"/>
      <c r="HY21" s="296"/>
      <c r="HZ21" s="296"/>
      <c r="IA21" s="296"/>
      <c r="IB21" s="296"/>
      <c r="IC21" s="296"/>
      <c r="ID21" s="296"/>
      <c r="IE21" s="296"/>
      <c r="IF21" s="296"/>
      <c r="IG21" s="296"/>
      <c r="IH21" s="296"/>
      <c r="II21" s="296"/>
      <c r="IJ21" s="296"/>
      <c r="IK21" s="296"/>
      <c r="IL21" s="296"/>
      <c r="IM21" s="296"/>
      <c r="IN21" s="296"/>
      <c r="IO21" s="296"/>
      <c r="IP21" s="296"/>
      <c r="IQ21" s="296"/>
      <c r="IR21" s="296"/>
      <c r="IS21" s="296"/>
      <c r="IT21" s="296"/>
      <c r="IU21" s="296"/>
      <c r="IV21" s="296"/>
      <c r="IW21" s="296"/>
      <c r="IX21" s="296"/>
      <c r="IY21" s="296"/>
      <c r="IZ21" s="296"/>
      <c r="JA21" s="296"/>
      <c r="JB21" s="296"/>
      <c r="JC21" s="296"/>
      <c r="JD21" s="296"/>
      <c r="JE21" s="296"/>
      <c r="JF21" s="296"/>
      <c r="JG21" s="296"/>
      <c r="JH21" s="296"/>
      <c r="JI21" s="296"/>
      <c r="JJ21" s="296"/>
      <c r="JK21" s="296"/>
      <c r="JL21" s="296"/>
      <c r="JM21" s="296"/>
      <c r="JN21" s="296"/>
      <c r="JO21" s="296"/>
      <c r="JP21" s="296"/>
      <c r="JQ21" s="296"/>
      <c r="JR21" s="296"/>
      <c r="JS21" s="296"/>
      <c r="JT21" s="296"/>
      <c r="JU21" s="296"/>
      <c r="JV21" s="296"/>
      <c r="JW21" s="296"/>
      <c r="JX21" s="296"/>
      <c r="JY21" s="296"/>
      <c r="JZ21" s="296"/>
      <c r="KA21" s="296"/>
      <c r="KB21" s="296"/>
      <c r="KC21" s="296"/>
      <c r="KD21" s="296"/>
      <c r="KE21" s="296"/>
      <c r="KF21" s="296"/>
      <c r="KG21" s="296"/>
      <c r="KH21" s="296"/>
      <c r="KI21" s="296"/>
      <c r="KJ21" s="296"/>
      <c r="KK21" s="296"/>
      <c r="KL21" s="296"/>
      <c r="KM21" s="296"/>
      <c r="KN21" s="296"/>
      <c r="KO21" s="296"/>
      <c r="KP21" s="296"/>
      <c r="KQ21" s="296"/>
      <c r="KR21" s="296"/>
      <c r="KS21" s="296"/>
      <c r="KT21" s="296"/>
      <c r="KU21" s="296"/>
      <c r="KV21" s="296"/>
      <c r="KW21" s="296"/>
      <c r="KX21" s="296"/>
      <c r="KY21" s="296"/>
      <c r="KZ21" s="296"/>
      <c r="LA21" s="296"/>
      <c r="LB21" s="296"/>
      <c r="LC21" s="296"/>
      <c r="LD21" s="296"/>
      <c r="LE21" s="296"/>
      <c r="LF21" s="296"/>
      <c r="LG21" s="296"/>
      <c r="LH21" s="296"/>
      <c r="LI21" s="296"/>
      <c r="LJ21" s="296"/>
      <c r="LK21" s="296"/>
      <c r="LL21" s="296"/>
      <c r="LM21" s="296"/>
      <c r="LN21" s="296"/>
      <c r="LO21" s="296"/>
      <c r="LP21" s="296"/>
      <c r="LQ21" s="296"/>
      <c r="LR21" s="296"/>
      <c r="LS21" s="296"/>
      <c r="LT21" s="296"/>
      <c r="LU21" s="296"/>
      <c r="LV21" s="296"/>
      <c r="LW21" s="296"/>
      <c r="LX21" s="296"/>
      <c r="LY21" s="296"/>
      <c r="LZ21" s="296"/>
      <c r="MA21" s="296"/>
      <c r="MB21" s="296"/>
      <c r="MC21" s="296"/>
      <c r="MD21" s="296"/>
      <c r="ME21" s="296"/>
      <c r="MF21" s="296"/>
      <c r="MG21" s="296"/>
      <c r="MH21" s="296"/>
      <c r="MI21" s="296"/>
      <c r="MJ21" s="296"/>
      <c r="MK21" s="296"/>
      <c r="ML21" s="296"/>
      <c r="MM21" s="296"/>
      <c r="MN21" s="296"/>
      <c r="MO21" s="296"/>
      <c r="MP21" s="296"/>
      <c r="MQ21" s="296"/>
      <c r="MR21" s="296"/>
      <c r="MS21" s="296"/>
      <c r="MT21" s="296"/>
      <c r="MU21" s="296"/>
      <c r="MV21" s="296"/>
      <c r="MW21" s="296"/>
      <c r="MX21" s="296"/>
      <c r="MY21" s="296"/>
      <c r="MZ21" s="296"/>
      <c r="NA21" s="296"/>
      <c r="NB21" s="296"/>
      <c r="NC21" s="296"/>
      <c r="ND21" s="296"/>
      <c r="NE21" s="296"/>
      <c r="NF21" s="296"/>
      <c r="NG21" s="296"/>
      <c r="NH21" s="296"/>
      <c r="NI21" s="296"/>
      <c r="NJ21" s="296"/>
      <c r="NK21" s="296"/>
      <c r="NL21" s="296"/>
      <c r="NM21" s="296"/>
      <c r="NN21" s="296"/>
      <c r="NO21" s="296"/>
      <c r="NP21" s="296"/>
      <c r="NQ21" s="296"/>
      <c r="NR21" s="296"/>
      <c r="NS21" s="296"/>
      <c r="NT21" s="296"/>
      <c r="NU21" s="296"/>
      <c r="NV21" s="296"/>
      <c r="NW21" s="296"/>
      <c r="NX21" s="296"/>
      <c r="NY21" s="296"/>
      <c r="NZ21" s="296"/>
      <c r="OA21" s="296"/>
      <c r="OB21" s="296"/>
      <c r="OC21" s="296"/>
      <c r="OD21" s="296"/>
      <c r="OE21" s="296"/>
      <c r="OF21" s="296"/>
      <c r="OG21" s="296"/>
      <c r="OH21" s="296"/>
      <c r="OI21" s="296"/>
      <c r="OJ21" s="296"/>
      <c r="OK21" s="296"/>
      <c r="OL21" s="296"/>
      <c r="OM21" s="296"/>
      <c r="ON21" s="296"/>
      <c r="OO21" s="296"/>
      <c r="OP21" s="296"/>
      <c r="OQ21" s="296"/>
      <c r="OR21" s="296"/>
      <c r="OS21" s="296"/>
      <c r="OT21" s="296"/>
      <c r="OU21" s="296"/>
      <c r="OV21" s="296"/>
      <c r="OW21" s="296"/>
      <c r="OX21" s="296"/>
      <c r="OY21" s="296"/>
      <c r="OZ21" s="296"/>
      <c r="PA21" s="296"/>
      <c r="PB21" s="296"/>
      <c r="PC21" s="296"/>
      <c r="PD21" s="296"/>
      <c r="PE21" s="296"/>
      <c r="PF21" s="296"/>
      <c r="PG21" s="296"/>
      <c r="PH21" s="296"/>
      <c r="PI21" s="296"/>
      <c r="PJ21" s="296"/>
      <c r="PK21" s="296"/>
      <c r="PL21" s="296"/>
      <c r="PM21" s="296"/>
      <c r="PN21" s="296"/>
      <c r="PO21" s="296"/>
      <c r="PP21" s="296"/>
      <c r="PQ21" s="296"/>
      <c r="PR21" s="296"/>
      <c r="PS21" s="296"/>
      <c r="PT21" s="296"/>
      <c r="PU21" s="296"/>
      <c r="PV21" s="296"/>
      <c r="PW21" s="296"/>
      <c r="PX21" s="296"/>
      <c r="PY21" s="296"/>
      <c r="PZ21" s="296"/>
      <c r="QA21" s="296"/>
      <c r="QB21" s="296"/>
      <c r="QC21" s="296"/>
      <c r="QD21" s="296"/>
      <c r="QE21" s="296"/>
      <c r="QF21" s="296"/>
      <c r="QG21" s="296"/>
      <c r="QH21" s="296"/>
      <c r="QI21" s="296"/>
      <c r="QJ21" s="296"/>
      <c r="QK21" s="296"/>
      <c r="QL21" s="296"/>
      <c r="QM21" s="296"/>
      <c r="QN21" s="296"/>
      <c r="QO21" s="296"/>
      <c r="QP21" s="296"/>
      <c r="QQ21" s="296"/>
      <c r="QR21" s="296"/>
      <c r="QS21" s="296"/>
      <c r="QT21" s="296"/>
      <c r="QU21" s="296"/>
      <c r="QV21" s="296"/>
      <c r="QW21" s="296"/>
      <c r="QX21" s="296"/>
      <c r="QY21" s="296"/>
      <c r="QZ21" s="296"/>
      <c r="RA21" s="296"/>
      <c r="RB21" s="296"/>
      <c r="RC21" s="296"/>
      <c r="RD21" s="296"/>
      <c r="RE21" s="296"/>
      <c r="RF21" s="296"/>
      <c r="RG21" s="296"/>
      <c r="RH21" s="296"/>
      <c r="RI21" s="296"/>
      <c r="RJ21" s="296"/>
      <c r="RK21" s="296"/>
      <c r="RL21" s="296"/>
      <c r="RM21" s="296"/>
      <c r="RN21" s="296"/>
      <c r="RO21" s="296"/>
      <c r="RP21" s="296"/>
      <c r="RQ21" s="296"/>
      <c r="RR21" s="296"/>
      <c r="RS21" s="296"/>
      <c r="RT21" s="296"/>
      <c r="RU21" s="296"/>
      <c r="RV21" s="296"/>
      <c r="RW21" s="296"/>
      <c r="RX21" s="296"/>
      <c r="RY21" s="296"/>
      <c r="RZ21" s="296"/>
      <c r="SA21" s="296"/>
      <c r="SB21" s="296"/>
      <c r="SC21" s="296"/>
      <c r="SD21" s="296"/>
      <c r="SE21" s="296"/>
      <c r="SF21" s="296"/>
      <c r="SG21" s="296"/>
      <c r="SH21" s="296"/>
      <c r="SI21" s="296"/>
      <c r="SJ21" s="296"/>
      <c r="SK21" s="296"/>
      <c r="SL21" s="296"/>
      <c r="SM21" s="296"/>
      <c r="SN21" s="296"/>
      <c r="SO21" s="296"/>
      <c r="SP21" s="296"/>
      <c r="SQ21" s="296"/>
      <c r="SR21" s="296"/>
      <c r="SS21" s="296"/>
      <c r="ST21" s="296"/>
      <c r="SU21" s="296"/>
      <c r="SV21" s="296"/>
      <c r="SW21" s="296"/>
      <c r="SX21" s="296"/>
      <c r="SY21" s="296"/>
      <c r="SZ21" s="296"/>
      <c r="TA21" s="296"/>
      <c r="TB21" s="296"/>
      <c r="TC21" s="296"/>
      <c r="TD21" s="296"/>
      <c r="TE21" s="296"/>
      <c r="TF21" s="296"/>
      <c r="TG21" s="296"/>
      <c r="TH21" s="296"/>
      <c r="TI21" s="296"/>
      <c r="TJ21" s="296"/>
      <c r="TK21" s="296"/>
      <c r="TL21" s="296"/>
      <c r="TM21" s="296"/>
      <c r="TN21" s="296"/>
      <c r="TO21" s="296"/>
      <c r="TP21" s="296"/>
      <c r="TQ21" s="296"/>
      <c r="TR21" s="296"/>
      <c r="TS21" s="296"/>
      <c r="TT21" s="296"/>
      <c r="TU21" s="296"/>
      <c r="TV21" s="296"/>
      <c r="TW21" s="296"/>
      <c r="TX21" s="296"/>
      <c r="TY21" s="296"/>
      <c r="TZ21" s="296"/>
      <c r="UA21" s="296"/>
      <c r="UB21" s="296"/>
      <c r="UC21" s="296"/>
      <c r="UD21" s="296"/>
      <c r="UE21" s="296"/>
      <c r="UF21" s="296"/>
      <c r="UG21" s="296"/>
      <c r="UH21" s="296"/>
      <c r="UI21" s="296"/>
      <c r="UJ21" s="296"/>
      <c r="UK21" s="296"/>
      <c r="UL21" s="296"/>
      <c r="UM21" s="296"/>
      <c r="UN21" s="296"/>
      <c r="UO21" s="296"/>
      <c r="UP21" s="296"/>
      <c r="UQ21" s="296"/>
      <c r="UR21" s="296"/>
      <c r="US21" s="296"/>
      <c r="UT21" s="296"/>
      <c r="UU21" s="296"/>
      <c r="UV21" s="296"/>
      <c r="UW21" s="296"/>
      <c r="UX21" s="296"/>
      <c r="UY21" s="296"/>
      <c r="UZ21" s="296"/>
      <c r="VA21" s="296"/>
      <c r="VB21" s="296"/>
      <c r="VC21" s="296"/>
      <c r="VD21" s="296"/>
      <c r="VE21" s="296"/>
      <c r="VF21" s="296"/>
      <c r="VG21" s="296"/>
      <c r="VH21" s="296"/>
      <c r="VI21" s="296"/>
      <c r="VJ21" s="296"/>
      <c r="VK21" s="296"/>
      <c r="VL21" s="296"/>
      <c r="VM21" s="296"/>
      <c r="VN21" s="296"/>
      <c r="VO21" s="296"/>
      <c r="VP21" s="296"/>
      <c r="VQ21" s="296"/>
      <c r="VR21" s="296"/>
      <c r="VS21" s="296"/>
      <c r="VT21" s="296"/>
      <c r="VU21" s="296"/>
      <c r="VV21" s="296"/>
      <c r="VW21" s="296"/>
      <c r="VX21" s="296"/>
      <c r="VY21" s="296"/>
      <c r="VZ21" s="296"/>
      <c r="WA21" s="296"/>
      <c r="WB21" s="296"/>
      <c r="WC21" s="296"/>
      <c r="WD21" s="296"/>
      <c r="WE21" s="296"/>
      <c r="WF21" s="296"/>
      <c r="WG21" s="296"/>
      <c r="WH21" s="296"/>
      <c r="WI21" s="296"/>
      <c r="WJ21" s="296"/>
      <c r="WK21" s="296"/>
      <c r="WL21" s="296"/>
      <c r="WM21" s="296"/>
      <c r="WN21" s="296"/>
      <c r="WO21" s="296"/>
      <c r="WP21" s="296"/>
      <c r="WQ21" s="296"/>
      <c r="WR21" s="296"/>
      <c r="WS21" s="296"/>
      <c r="WT21" s="296"/>
      <c r="WU21" s="296"/>
      <c r="WV21" s="296"/>
      <c r="WW21" s="296"/>
      <c r="WX21" s="296"/>
      <c r="WY21" s="296"/>
      <c r="WZ21" s="296"/>
      <c r="XA21" s="296"/>
      <c r="XB21" s="296"/>
      <c r="XC21" s="296"/>
      <c r="XD21" s="296"/>
      <c r="XE21" s="296"/>
      <c r="XF21" s="296"/>
      <c r="XG21" s="296"/>
      <c r="XH21" s="296"/>
      <c r="XI21" s="296"/>
      <c r="XJ21" s="296"/>
      <c r="XK21" s="296"/>
      <c r="XL21" s="296"/>
      <c r="XM21" s="296"/>
      <c r="XN21" s="296"/>
      <c r="XO21" s="296"/>
      <c r="XP21" s="296"/>
      <c r="XQ21" s="296"/>
      <c r="XR21" s="296"/>
      <c r="XS21" s="296"/>
      <c r="XT21" s="296"/>
      <c r="XU21" s="296"/>
      <c r="XV21" s="296"/>
      <c r="XW21" s="296"/>
      <c r="XX21" s="296"/>
      <c r="XY21" s="296"/>
      <c r="XZ21" s="296"/>
      <c r="YA21" s="296"/>
      <c r="YB21" s="296"/>
      <c r="YC21" s="296"/>
      <c r="YD21" s="296"/>
      <c r="YE21" s="296"/>
      <c r="YF21" s="296"/>
      <c r="YG21" s="296"/>
      <c r="YH21" s="296"/>
      <c r="YI21" s="296"/>
      <c r="YJ21" s="296"/>
      <c r="YK21" s="296"/>
      <c r="YL21" s="296"/>
      <c r="YM21" s="296"/>
      <c r="YN21" s="296"/>
      <c r="YO21" s="296"/>
      <c r="YP21" s="296"/>
      <c r="YQ21" s="296"/>
      <c r="YR21" s="296"/>
      <c r="YS21" s="296"/>
      <c r="YT21" s="296"/>
      <c r="YU21" s="296"/>
      <c r="YV21" s="296"/>
      <c r="YW21" s="296"/>
      <c r="YX21" s="296"/>
      <c r="YY21" s="296"/>
      <c r="YZ21" s="296"/>
      <c r="ZA21" s="296"/>
      <c r="ZB21" s="296"/>
      <c r="ZC21" s="296"/>
      <c r="ZD21" s="296"/>
      <c r="ZE21" s="296"/>
      <c r="ZF21" s="296"/>
      <c r="ZG21" s="296"/>
      <c r="ZH21" s="296"/>
      <c r="ZI21" s="296"/>
      <c r="ZJ21" s="296"/>
      <c r="ZK21" s="296"/>
      <c r="ZL21" s="296"/>
      <c r="ZM21" s="296"/>
      <c r="ZN21" s="296"/>
      <c r="ZO21" s="296"/>
      <c r="ZP21" s="296"/>
      <c r="ZQ21" s="296"/>
      <c r="ZR21" s="296"/>
      <c r="ZS21" s="296"/>
      <c r="ZT21" s="296"/>
      <c r="ZU21" s="296"/>
      <c r="ZV21" s="296"/>
      <c r="ZW21" s="296"/>
      <c r="ZX21" s="296"/>
      <c r="ZY21" s="296"/>
      <c r="ZZ21" s="296"/>
      <c r="AAA21" s="296"/>
      <c r="AAB21" s="296"/>
      <c r="AAC21" s="296"/>
      <c r="AAD21" s="296"/>
      <c r="AAE21" s="296"/>
      <c r="AAF21" s="296"/>
      <c r="AAG21" s="296"/>
      <c r="AAH21" s="296"/>
      <c r="AAI21" s="296"/>
      <c r="AAJ21" s="296"/>
      <c r="AAK21" s="296"/>
      <c r="AAL21" s="296"/>
      <c r="AAM21" s="296"/>
      <c r="AAN21" s="296"/>
      <c r="AAO21" s="296"/>
      <c r="AAP21" s="296"/>
      <c r="AAQ21" s="296"/>
      <c r="AAR21" s="296"/>
      <c r="AAS21" s="296"/>
      <c r="AAT21" s="296"/>
      <c r="AAU21" s="296"/>
      <c r="AAV21" s="296"/>
      <c r="AAW21" s="296"/>
      <c r="AAX21" s="296"/>
      <c r="AAY21" s="296"/>
      <c r="AAZ21" s="296"/>
      <c r="ABA21" s="296"/>
      <c r="ABB21" s="296"/>
      <c r="ABC21" s="296"/>
      <c r="ABD21" s="296"/>
      <c r="ABE21" s="296"/>
      <c r="ABF21" s="296"/>
      <c r="ABG21" s="296"/>
      <c r="ABH21" s="296"/>
      <c r="ABI21" s="296"/>
      <c r="ABJ21" s="296"/>
      <c r="ABK21" s="296"/>
      <c r="ABL21" s="296"/>
      <c r="ABM21" s="296"/>
      <c r="ABN21" s="296"/>
      <c r="ABO21" s="296"/>
      <c r="ABP21" s="296"/>
      <c r="ABQ21" s="296"/>
      <c r="ABR21" s="296"/>
      <c r="ABS21" s="296"/>
      <c r="ABT21" s="296"/>
      <c r="ABU21" s="296"/>
      <c r="ABV21" s="296"/>
      <c r="ABW21" s="296"/>
      <c r="ABX21" s="296"/>
      <c r="ABY21" s="296"/>
      <c r="ABZ21" s="296"/>
      <c r="ACA21" s="296"/>
      <c r="ACB21" s="296"/>
      <c r="ACC21" s="296"/>
      <c r="ACD21" s="296"/>
      <c r="ACE21" s="296"/>
      <c r="ACF21" s="296"/>
      <c r="ACG21" s="296"/>
      <c r="ACH21" s="296"/>
      <c r="ACI21" s="296"/>
      <c r="ACJ21" s="296"/>
      <c r="ACK21" s="296"/>
      <c r="ACL21" s="296"/>
      <c r="ACM21" s="296"/>
      <c r="ACN21" s="296"/>
      <c r="ACO21" s="296"/>
      <c r="ACP21" s="296"/>
      <c r="ACQ21" s="296"/>
      <c r="ACR21" s="296"/>
      <c r="ACS21" s="296"/>
      <c r="ACT21" s="296"/>
      <c r="ACU21" s="296"/>
      <c r="ACV21" s="296"/>
      <c r="ACW21" s="296"/>
      <c r="ACX21" s="296"/>
      <c r="ACY21" s="296"/>
      <c r="ACZ21" s="296"/>
      <c r="ADA21" s="296"/>
      <c r="ADB21" s="296"/>
      <c r="ADC21" s="296"/>
      <c r="ADD21" s="296"/>
      <c r="ADE21" s="296"/>
      <c r="ADF21" s="296"/>
      <c r="ADG21" s="296"/>
      <c r="ADH21" s="296"/>
      <c r="ADI21" s="296"/>
      <c r="ADJ21" s="296"/>
      <c r="ADK21" s="296"/>
      <c r="ADL21" s="296"/>
      <c r="ADM21" s="296"/>
      <c r="ADN21" s="296"/>
      <c r="ADO21" s="296"/>
      <c r="ADP21" s="296"/>
      <c r="ADQ21" s="296"/>
      <c r="ADR21" s="296"/>
      <c r="ADS21" s="296"/>
      <c r="ADT21" s="296"/>
      <c r="ADU21" s="296"/>
      <c r="ADV21" s="296"/>
      <c r="ADW21" s="296"/>
      <c r="ADX21" s="296"/>
      <c r="ADY21" s="296"/>
      <c r="ADZ21" s="296"/>
      <c r="AEA21" s="296"/>
      <c r="AEB21" s="296"/>
      <c r="AEC21" s="296"/>
      <c r="AED21" s="296"/>
      <c r="AEE21" s="296"/>
      <c r="AEF21" s="296"/>
      <c r="AEG21" s="296"/>
      <c r="AEH21" s="296"/>
      <c r="AEI21" s="296"/>
      <c r="AEJ21" s="296"/>
      <c r="AEK21" s="296"/>
      <c r="AEL21" s="296"/>
      <c r="AEM21" s="296"/>
      <c r="AEN21" s="296"/>
      <c r="AEO21" s="296"/>
      <c r="AEP21" s="296"/>
      <c r="AEQ21" s="296"/>
      <c r="AER21" s="296"/>
      <c r="AES21" s="296"/>
      <c r="AET21" s="296"/>
      <c r="AEU21" s="296"/>
      <c r="AEV21" s="296"/>
      <c r="AEW21" s="296"/>
      <c r="AEX21" s="296"/>
      <c r="AEY21" s="296"/>
      <c r="AEZ21" s="296"/>
      <c r="AFA21" s="296"/>
      <c r="AFB21" s="296"/>
      <c r="AFC21" s="296"/>
      <c r="AFD21" s="296"/>
      <c r="AFE21" s="296"/>
      <c r="AFF21" s="296"/>
      <c r="AFG21" s="296"/>
      <c r="AFH21" s="296"/>
      <c r="AFI21" s="296"/>
      <c r="AFJ21" s="296"/>
      <c r="AFK21" s="296"/>
      <c r="AFL21" s="296"/>
      <c r="AFM21" s="296"/>
      <c r="AFN21" s="296"/>
      <c r="AFO21" s="296"/>
      <c r="AFP21" s="296"/>
      <c r="AFQ21" s="296"/>
      <c r="AFR21" s="296"/>
      <c r="AFS21" s="296"/>
      <c r="AFT21" s="296"/>
      <c r="AFU21" s="296"/>
      <c r="AFV21" s="296"/>
      <c r="AFW21" s="296"/>
      <c r="AFX21" s="296"/>
      <c r="AFY21" s="296"/>
      <c r="AFZ21" s="296"/>
      <c r="AGA21" s="296"/>
      <c r="AGB21" s="296"/>
      <c r="AGC21" s="296"/>
      <c r="AGD21" s="296"/>
      <c r="AGE21" s="296"/>
      <c r="AGF21" s="296"/>
      <c r="AGG21" s="296"/>
      <c r="AGH21" s="296"/>
      <c r="AGI21" s="296"/>
      <c r="AGJ21" s="296"/>
      <c r="AGK21" s="296"/>
      <c r="AGL21" s="296"/>
      <c r="AGM21" s="296"/>
      <c r="AGN21" s="296"/>
      <c r="AGO21" s="296"/>
      <c r="AGP21" s="296"/>
      <c r="AGQ21" s="296"/>
      <c r="AGR21" s="296"/>
      <c r="AGS21" s="296"/>
      <c r="AGT21" s="296"/>
      <c r="AGU21" s="296"/>
      <c r="AGV21" s="296"/>
      <c r="AGW21" s="296"/>
      <c r="AGX21" s="296"/>
      <c r="AGY21" s="296"/>
      <c r="AGZ21" s="296"/>
      <c r="AHA21" s="296"/>
      <c r="AHB21" s="296"/>
      <c r="AHC21" s="296"/>
      <c r="AHD21" s="296"/>
      <c r="AHE21" s="296"/>
      <c r="AHF21" s="296"/>
      <c r="AHG21" s="296"/>
      <c r="AHH21" s="296"/>
      <c r="AHI21" s="296"/>
      <c r="AHJ21" s="296"/>
      <c r="AHK21" s="296"/>
      <c r="AHL21" s="296"/>
      <c r="AHM21" s="296"/>
      <c r="AHN21" s="296"/>
      <c r="AHO21" s="296"/>
      <c r="AHP21" s="296"/>
      <c r="AHQ21" s="296"/>
      <c r="AHR21" s="296"/>
      <c r="AHS21" s="296"/>
      <c r="AHT21" s="296"/>
      <c r="AHU21" s="296"/>
      <c r="AHV21" s="296"/>
      <c r="AHW21" s="296"/>
      <c r="AHX21" s="296"/>
      <c r="AHY21" s="296"/>
      <c r="AHZ21" s="296"/>
      <c r="AIA21" s="296"/>
      <c r="AIB21" s="296"/>
      <c r="AIC21" s="296"/>
      <c r="AID21" s="296"/>
      <c r="AIE21" s="296"/>
      <c r="AIF21" s="296"/>
      <c r="AIG21" s="296"/>
      <c r="AIH21" s="296"/>
      <c r="AII21" s="296"/>
      <c r="AIJ21" s="296"/>
      <c r="AIK21" s="296"/>
      <c r="AIL21" s="296"/>
      <c r="AIM21" s="296"/>
      <c r="AIN21" s="296"/>
      <c r="AIO21" s="296"/>
      <c r="AIP21" s="296"/>
      <c r="AIQ21" s="296"/>
      <c r="AIR21" s="296"/>
      <c r="AIS21" s="296"/>
      <c r="AIT21" s="296"/>
      <c r="AIU21" s="296"/>
      <c r="AIV21" s="296"/>
      <c r="AIW21" s="296"/>
      <c r="AIX21" s="296"/>
      <c r="AIY21" s="296"/>
      <c r="AIZ21" s="296"/>
      <c r="AJA21" s="296"/>
      <c r="AJB21" s="296"/>
      <c r="AJC21" s="296"/>
      <c r="AJD21" s="296"/>
      <c r="AJE21" s="296"/>
      <c r="AJF21" s="296"/>
      <c r="AJG21" s="296"/>
      <c r="AJH21" s="296"/>
      <c r="AJI21" s="296"/>
      <c r="AJJ21" s="296"/>
      <c r="AJK21" s="296"/>
      <c r="AJL21" s="296"/>
      <c r="AJM21" s="296"/>
      <c r="AJN21" s="296"/>
      <c r="AJO21" s="296"/>
      <c r="AJP21" s="296"/>
      <c r="AJQ21" s="296"/>
      <c r="AJR21" s="296"/>
      <c r="AJS21" s="296"/>
      <c r="AJT21" s="296"/>
      <c r="AJU21" s="296"/>
      <c r="AJV21" s="296"/>
      <c r="AJW21" s="296"/>
      <c r="AJX21" s="296"/>
      <c r="AJY21" s="296"/>
      <c r="AJZ21" s="296"/>
      <c r="AKA21" s="296"/>
      <c r="AKB21" s="296"/>
      <c r="AKC21" s="296"/>
      <c r="AKD21" s="296"/>
      <c r="AKE21" s="296"/>
      <c r="AKF21" s="296"/>
      <c r="AKG21" s="296"/>
      <c r="AKH21" s="296"/>
      <c r="AKI21" s="296"/>
      <c r="AKJ21" s="296"/>
      <c r="AKK21" s="296"/>
      <c r="AKL21" s="296"/>
      <c r="AKM21" s="296"/>
      <c r="AKN21" s="296"/>
      <c r="AKO21" s="296"/>
      <c r="AKP21" s="296"/>
      <c r="AKQ21" s="296"/>
      <c r="AKR21" s="296"/>
      <c r="AKS21" s="296"/>
      <c r="AKT21" s="296"/>
      <c r="AKU21" s="296"/>
      <c r="AKV21" s="296"/>
      <c r="AKW21" s="296"/>
      <c r="AKX21" s="296"/>
      <c r="AKY21" s="296"/>
      <c r="AKZ21" s="296"/>
      <c r="ALA21" s="296"/>
      <c r="ALB21" s="296"/>
      <c r="ALC21" s="296"/>
      <c r="ALD21" s="296"/>
      <c r="ALE21" s="296"/>
      <c r="ALF21" s="296"/>
      <c r="ALG21" s="296"/>
      <c r="ALH21" s="296"/>
      <c r="ALI21" s="296"/>
      <c r="ALJ21" s="296"/>
      <c r="ALK21" s="296"/>
      <c r="ALL21" s="296"/>
      <c r="ALM21" s="296"/>
      <c r="ALN21" s="296"/>
      <c r="ALO21" s="296"/>
      <c r="ALP21" s="296"/>
      <c r="ALQ21" s="296"/>
      <c r="ALR21" s="296"/>
      <c r="ALS21" s="296"/>
      <c r="ALT21" s="296"/>
      <c r="ALU21" s="296"/>
      <c r="ALV21" s="296"/>
      <c r="ALW21" s="296"/>
      <c r="ALX21" s="296"/>
      <c r="ALY21" s="296"/>
      <c r="ALZ21" s="296"/>
      <c r="AMA21" s="296"/>
      <c r="AMB21" s="296"/>
      <c r="AMC21" s="296"/>
      <c r="AMD21" s="296"/>
      <c r="AME21" s="296"/>
      <c r="AMF21" s="296"/>
      <c r="AMG21" s="296"/>
      <c r="AMH21" s="296"/>
      <c r="AMI21" s="296"/>
      <c r="AMJ21" s="296"/>
      <c r="AMK21" s="296"/>
      <c r="AML21" s="296"/>
      <c r="AMM21" s="296"/>
      <c r="AMN21" s="296"/>
      <c r="AMO21" s="296"/>
      <c r="AMP21" s="296"/>
      <c r="AMQ21" s="296"/>
      <c r="AMR21" s="296"/>
      <c r="AMS21" s="296"/>
      <c r="AMT21" s="296"/>
      <c r="AMU21" s="296"/>
      <c r="AMV21" s="296"/>
      <c r="AMW21" s="296"/>
      <c r="AMX21" s="296"/>
      <c r="AMY21" s="296"/>
      <c r="AMZ21" s="296"/>
      <c r="ANA21" s="296"/>
      <c r="ANB21" s="296"/>
      <c r="ANC21" s="296"/>
      <c r="AND21" s="296"/>
      <c r="ANE21" s="296"/>
      <c r="ANF21" s="296"/>
      <c r="ANG21" s="296"/>
      <c r="ANH21" s="296"/>
      <c r="ANI21" s="296"/>
      <c r="ANJ21" s="296"/>
      <c r="ANK21" s="296"/>
      <c r="ANL21" s="296"/>
      <c r="ANM21" s="296"/>
      <c r="ANN21" s="296"/>
      <c r="ANO21" s="296"/>
      <c r="ANP21" s="296"/>
      <c r="ANQ21" s="296"/>
      <c r="ANR21" s="296"/>
      <c r="ANS21" s="296"/>
      <c r="ANT21" s="296"/>
      <c r="ANU21" s="296"/>
      <c r="ANV21" s="296"/>
      <c r="ANW21" s="296"/>
      <c r="ANX21" s="296"/>
      <c r="ANY21" s="296"/>
      <c r="ANZ21" s="296"/>
      <c r="AOA21" s="296"/>
      <c r="AOB21" s="296"/>
      <c r="AOC21" s="296"/>
      <c r="AOD21" s="296"/>
      <c r="AOE21" s="296"/>
      <c r="AOF21" s="296"/>
      <c r="AOG21" s="296"/>
      <c r="AOH21" s="296"/>
      <c r="AOI21" s="296"/>
      <c r="AOJ21" s="296"/>
      <c r="AOK21" s="296"/>
      <c r="AOL21" s="296"/>
      <c r="AOM21" s="296"/>
      <c r="AON21" s="296"/>
      <c r="AOO21" s="296"/>
      <c r="AOP21" s="296"/>
      <c r="AOQ21" s="296"/>
      <c r="AOR21" s="296"/>
      <c r="AOS21" s="296"/>
      <c r="AOT21" s="296"/>
      <c r="AOU21" s="296"/>
      <c r="AOV21" s="296"/>
      <c r="AOW21" s="296"/>
      <c r="AOX21" s="296"/>
      <c r="AOY21" s="296"/>
      <c r="AOZ21" s="296"/>
      <c r="APA21" s="296"/>
      <c r="APB21" s="296"/>
      <c r="APC21" s="296"/>
      <c r="APD21" s="296"/>
      <c r="APE21" s="296"/>
      <c r="APF21" s="296"/>
      <c r="APG21" s="296"/>
      <c r="APH21" s="296"/>
      <c r="API21" s="296"/>
      <c r="APJ21" s="296"/>
      <c r="APK21" s="296"/>
      <c r="APL21" s="296"/>
      <c r="APM21" s="296"/>
      <c r="APN21" s="296"/>
      <c r="APO21" s="296"/>
      <c r="APP21" s="296"/>
      <c r="APQ21" s="296"/>
      <c r="APR21" s="296"/>
      <c r="APS21" s="296"/>
      <c r="APT21" s="296"/>
      <c r="APU21" s="296"/>
      <c r="APV21" s="296"/>
      <c r="APW21" s="296"/>
      <c r="APX21" s="296"/>
      <c r="APY21" s="296"/>
      <c r="APZ21" s="296"/>
      <c r="AQA21" s="296"/>
      <c r="AQB21" s="296"/>
      <c r="AQC21" s="296"/>
      <c r="AQD21" s="296"/>
      <c r="AQE21" s="296"/>
      <c r="AQF21" s="296"/>
      <c r="AQG21" s="296"/>
      <c r="AQH21" s="296"/>
      <c r="AQI21" s="296"/>
      <c r="AQJ21" s="296"/>
      <c r="AQK21" s="296"/>
      <c r="AQL21" s="296"/>
      <c r="AQM21" s="296"/>
      <c r="AQN21" s="296"/>
      <c r="AQO21" s="296"/>
      <c r="AQP21" s="296"/>
      <c r="AQQ21" s="296"/>
      <c r="AQR21" s="296"/>
      <c r="AQS21" s="296"/>
      <c r="AQT21" s="296"/>
      <c r="AQU21" s="296"/>
      <c r="AQV21" s="296"/>
      <c r="AQW21" s="296"/>
      <c r="AQX21" s="296"/>
      <c r="AQY21" s="296"/>
      <c r="AQZ21" s="296"/>
      <c r="ARA21" s="296"/>
      <c r="ARB21" s="296"/>
      <c r="ARC21" s="296"/>
      <c r="ARD21" s="296"/>
      <c r="ARE21" s="296"/>
      <c r="ARF21" s="296"/>
      <c r="ARG21" s="296"/>
      <c r="ARH21" s="296"/>
      <c r="ARI21" s="296"/>
      <c r="ARJ21" s="296"/>
      <c r="ARK21" s="296"/>
      <c r="ARL21" s="296"/>
      <c r="ARM21" s="296"/>
      <c r="ARN21" s="296"/>
      <c r="ARO21" s="296"/>
      <c r="ARP21" s="296"/>
      <c r="ARQ21" s="296"/>
      <c r="ARR21" s="296"/>
      <c r="ARS21" s="296"/>
      <c r="ART21" s="296"/>
      <c r="ARU21" s="296"/>
      <c r="ARV21" s="296"/>
      <c r="ARW21" s="296"/>
      <c r="ARX21" s="296"/>
      <c r="ARY21" s="296"/>
      <c r="ARZ21" s="296"/>
      <c r="ASA21" s="296"/>
      <c r="ASB21" s="296"/>
      <c r="ASC21" s="296"/>
      <c r="ASD21" s="296"/>
      <c r="ASE21" s="296"/>
      <c r="ASF21" s="296"/>
      <c r="ASG21" s="296"/>
      <c r="ASH21" s="296"/>
      <c r="ASI21" s="296"/>
      <c r="ASJ21" s="296"/>
      <c r="ASK21" s="296"/>
      <c r="ASL21" s="296"/>
      <c r="ASM21" s="296"/>
      <c r="ASN21" s="296"/>
      <c r="ASO21" s="296"/>
      <c r="ASP21" s="296"/>
      <c r="ASQ21" s="296"/>
      <c r="ASR21" s="296"/>
      <c r="ASS21" s="296"/>
      <c r="AST21" s="296"/>
      <c r="ASU21" s="296"/>
      <c r="ASV21" s="296"/>
      <c r="ASW21" s="296"/>
      <c r="ASX21" s="296"/>
      <c r="ASY21" s="296"/>
      <c r="ASZ21" s="296"/>
      <c r="ATA21" s="296"/>
      <c r="ATB21" s="296"/>
      <c r="ATC21" s="296"/>
      <c r="ATD21" s="296"/>
      <c r="ATE21" s="296"/>
      <c r="ATF21" s="296"/>
      <c r="ATG21" s="296"/>
      <c r="ATH21" s="296"/>
      <c r="ATI21" s="296"/>
      <c r="ATJ21" s="296"/>
      <c r="ATK21" s="296"/>
      <c r="ATL21" s="296"/>
      <c r="ATM21" s="296"/>
      <c r="ATN21" s="296"/>
      <c r="ATO21" s="296"/>
      <c r="ATP21" s="296"/>
      <c r="ATQ21" s="296"/>
      <c r="ATR21" s="296"/>
      <c r="ATS21" s="296"/>
      <c r="ATT21" s="296"/>
      <c r="ATU21" s="296"/>
      <c r="ATV21" s="296"/>
      <c r="ATW21" s="296"/>
      <c r="ATX21" s="296"/>
      <c r="ATY21" s="296"/>
      <c r="ATZ21" s="296"/>
      <c r="AUA21" s="296"/>
      <c r="AUB21" s="296"/>
      <c r="AUC21" s="296"/>
      <c r="AUD21" s="296"/>
      <c r="AUE21" s="296"/>
      <c r="AUF21" s="296"/>
      <c r="AUG21" s="296"/>
      <c r="AUH21" s="296"/>
      <c r="AUI21" s="296"/>
      <c r="AUJ21" s="296"/>
      <c r="AUK21" s="296"/>
      <c r="AUL21" s="296"/>
      <c r="AUM21" s="296"/>
      <c r="AUN21" s="296"/>
      <c r="AUO21" s="296"/>
      <c r="AUP21" s="296"/>
      <c r="AUQ21" s="296"/>
      <c r="AUR21" s="296"/>
      <c r="AUS21" s="296"/>
      <c r="AUT21" s="296"/>
      <c r="AUU21" s="296"/>
      <c r="AUV21" s="296"/>
      <c r="AUW21" s="296"/>
      <c r="AUX21" s="296"/>
      <c r="AUY21" s="296"/>
      <c r="AUZ21" s="296"/>
      <c r="AVA21" s="296"/>
      <c r="AVB21" s="296"/>
      <c r="AVC21" s="296"/>
      <c r="AVD21" s="296"/>
      <c r="AVE21" s="296"/>
      <c r="AVF21" s="296"/>
      <c r="AVG21" s="296"/>
      <c r="AVH21" s="296"/>
      <c r="AVI21" s="296"/>
      <c r="AVJ21" s="296"/>
      <c r="AVK21" s="296"/>
      <c r="AVL21" s="296"/>
      <c r="AVM21" s="296"/>
      <c r="AVN21" s="296"/>
      <c r="AVO21" s="296"/>
      <c r="AVP21" s="296"/>
      <c r="AVQ21" s="296"/>
      <c r="AVR21" s="296"/>
      <c r="AVS21" s="296"/>
      <c r="AVT21" s="296"/>
      <c r="AVU21" s="296"/>
      <c r="AVV21" s="296"/>
      <c r="AVW21" s="296"/>
      <c r="AVX21" s="296"/>
      <c r="AVY21" s="296"/>
      <c r="AVZ21" s="296"/>
      <c r="AWA21" s="296"/>
      <c r="AWB21" s="296"/>
      <c r="AWC21" s="296"/>
      <c r="AWD21" s="296"/>
      <c r="AWE21" s="296"/>
      <c r="AWF21" s="296"/>
      <c r="AWG21" s="296"/>
      <c r="AWH21" s="296"/>
      <c r="AWI21" s="296"/>
      <c r="AWJ21" s="296"/>
      <c r="AWK21" s="296"/>
      <c r="AWL21" s="296"/>
      <c r="AWM21" s="296"/>
      <c r="AWN21" s="296"/>
      <c r="AWO21" s="296"/>
      <c r="AWP21" s="296"/>
      <c r="AWQ21" s="296"/>
      <c r="AWR21" s="296"/>
      <c r="AWS21" s="296"/>
      <c r="AWT21" s="296"/>
      <c r="AWU21" s="296"/>
      <c r="AWV21" s="296"/>
      <c r="AWW21" s="296"/>
      <c r="AWX21" s="296"/>
      <c r="AWY21" s="296"/>
      <c r="AWZ21" s="296"/>
      <c r="AXA21" s="296"/>
      <c r="AXB21" s="296"/>
      <c r="AXC21" s="296"/>
      <c r="AXD21" s="296"/>
      <c r="AXE21" s="296"/>
      <c r="AXF21" s="296"/>
      <c r="AXG21" s="296"/>
      <c r="AXH21" s="296"/>
      <c r="AXI21" s="296"/>
      <c r="AXJ21" s="296"/>
      <c r="AXK21" s="296"/>
      <c r="AXL21" s="296"/>
      <c r="AXM21" s="296"/>
      <c r="AXN21" s="296"/>
      <c r="AXO21" s="296"/>
      <c r="AXP21" s="296"/>
      <c r="AXQ21" s="296"/>
      <c r="AXR21" s="296"/>
      <c r="AXS21" s="296"/>
      <c r="AXT21" s="296"/>
      <c r="AXU21" s="296"/>
      <c r="AXV21" s="296"/>
      <c r="AXW21" s="296"/>
      <c r="AXX21" s="296"/>
      <c r="AXY21" s="296"/>
      <c r="AXZ21" s="296"/>
      <c r="AYA21" s="296"/>
      <c r="AYB21" s="296"/>
      <c r="AYC21" s="296"/>
      <c r="AYD21" s="296"/>
      <c r="AYE21" s="296"/>
      <c r="AYF21" s="296"/>
      <c r="AYG21" s="296"/>
      <c r="AYH21" s="296"/>
      <c r="AYI21" s="296"/>
      <c r="AYJ21" s="296"/>
      <c r="AYK21" s="296"/>
      <c r="AYL21" s="296"/>
      <c r="AYM21" s="296"/>
      <c r="AYN21" s="296"/>
      <c r="AYO21" s="296"/>
      <c r="AYP21" s="296"/>
      <c r="AYQ21" s="296"/>
      <c r="AYR21" s="296"/>
      <c r="AYS21" s="296"/>
      <c r="AYT21" s="296"/>
      <c r="AYU21" s="296"/>
      <c r="AYV21" s="296"/>
      <c r="AYW21" s="296"/>
      <c r="AYX21" s="296"/>
      <c r="AYY21" s="296"/>
      <c r="AYZ21" s="296"/>
      <c r="AZA21" s="296"/>
      <c r="AZB21" s="296"/>
      <c r="AZC21" s="296"/>
      <c r="AZD21" s="296"/>
      <c r="AZE21" s="296"/>
      <c r="AZF21" s="296"/>
      <c r="AZG21" s="296"/>
      <c r="AZH21" s="296"/>
      <c r="AZI21" s="296"/>
      <c r="AZJ21" s="296"/>
      <c r="AZK21" s="296"/>
      <c r="AZL21" s="296"/>
      <c r="AZM21" s="296"/>
      <c r="AZN21" s="296"/>
      <c r="AZO21" s="296"/>
      <c r="AZP21" s="296"/>
      <c r="AZQ21" s="296"/>
      <c r="AZR21" s="296"/>
      <c r="AZS21" s="296"/>
      <c r="AZT21" s="296"/>
      <c r="AZU21" s="296"/>
      <c r="AZV21" s="296"/>
      <c r="AZW21" s="296"/>
      <c r="AZX21" s="296"/>
      <c r="AZY21" s="296"/>
      <c r="AZZ21" s="296"/>
      <c r="BAA21" s="296"/>
      <c r="BAB21" s="296"/>
      <c r="BAC21" s="296"/>
      <c r="BAD21" s="296"/>
      <c r="BAE21" s="296"/>
      <c r="BAF21" s="296"/>
      <c r="BAG21" s="296"/>
      <c r="BAH21" s="296"/>
      <c r="BAI21" s="296"/>
      <c r="BAJ21" s="296"/>
      <c r="BAK21" s="296"/>
      <c r="BAL21" s="296"/>
      <c r="BAM21" s="296"/>
      <c r="BAN21" s="296"/>
      <c r="BAO21" s="296"/>
      <c r="BAP21" s="296"/>
      <c r="BAQ21" s="296"/>
      <c r="BAR21" s="296"/>
      <c r="BAS21" s="296"/>
      <c r="BAT21" s="296"/>
      <c r="BAU21" s="296"/>
      <c r="BAV21" s="296"/>
      <c r="BAW21" s="296"/>
      <c r="BAX21" s="296"/>
      <c r="BAY21" s="296"/>
      <c r="BAZ21" s="296"/>
      <c r="BBA21" s="296"/>
      <c r="BBB21" s="296"/>
      <c r="BBC21" s="296"/>
      <c r="BBD21" s="296"/>
      <c r="BBE21" s="296"/>
      <c r="BBF21" s="296"/>
      <c r="BBG21" s="296"/>
      <c r="BBH21" s="296"/>
      <c r="BBI21" s="296"/>
      <c r="BBJ21" s="296"/>
      <c r="BBK21" s="296"/>
      <c r="BBL21" s="296"/>
      <c r="BBM21" s="296"/>
      <c r="BBN21" s="296"/>
      <c r="BBO21" s="296"/>
      <c r="BBP21" s="296"/>
      <c r="BBQ21" s="296"/>
      <c r="BBR21" s="296"/>
      <c r="BBS21" s="296"/>
      <c r="BBT21" s="296"/>
      <c r="BBU21" s="296"/>
      <c r="BBV21" s="296"/>
      <c r="BBW21" s="296"/>
      <c r="BBX21" s="296"/>
      <c r="BBY21" s="296"/>
      <c r="BBZ21" s="296"/>
      <c r="BCA21" s="296"/>
      <c r="BCB21" s="296"/>
      <c r="BCC21" s="296"/>
      <c r="BCD21" s="296"/>
      <c r="BCE21" s="296"/>
      <c r="BCF21" s="296"/>
      <c r="BCG21" s="296"/>
      <c r="BCH21" s="296"/>
      <c r="BCI21" s="296"/>
      <c r="BCJ21" s="296"/>
      <c r="BCK21" s="296"/>
      <c r="BCL21" s="296"/>
      <c r="BCM21" s="296"/>
      <c r="BCN21" s="296"/>
      <c r="BCO21" s="296"/>
      <c r="BCP21" s="296"/>
      <c r="BCQ21" s="296"/>
      <c r="BCR21" s="296"/>
      <c r="BCS21" s="296"/>
      <c r="BCT21" s="296"/>
      <c r="BCU21" s="296"/>
      <c r="BCV21" s="296"/>
      <c r="BCW21" s="296"/>
      <c r="BCX21" s="296"/>
      <c r="BCY21" s="296"/>
      <c r="BCZ21" s="296"/>
      <c r="BDA21" s="296"/>
      <c r="BDB21" s="296"/>
      <c r="BDC21" s="296"/>
      <c r="BDD21" s="296"/>
      <c r="BDE21" s="296"/>
      <c r="BDF21" s="296"/>
      <c r="BDG21" s="296"/>
      <c r="BDH21" s="296"/>
      <c r="BDI21" s="296"/>
      <c r="BDJ21" s="296"/>
      <c r="BDK21" s="296"/>
      <c r="BDL21" s="296"/>
      <c r="BDM21" s="296"/>
      <c r="BDN21" s="296"/>
      <c r="BDO21" s="296"/>
      <c r="BDP21" s="296"/>
      <c r="BDQ21" s="296"/>
      <c r="BDR21" s="296"/>
      <c r="BDS21" s="296"/>
      <c r="BDT21" s="296"/>
      <c r="BDU21" s="296"/>
      <c r="BDV21" s="296"/>
      <c r="BDW21" s="296"/>
      <c r="BDX21" s="296"/>
      <c r="BDY21" s="296"/>
      <c r="BDZ21" s="296"/>
      <c r="BEA21" s="296"/>
      <c r="BEB21" s="296"/>
      <c r="BEC21" s="296"/>
      <c r="BED21" s="296"/>
      <c r="BEE21" s="296"/>
      <c r="BEF21" s="296"/>
      <c r="BEG21" s="296"/>
      <c r="BEH21" s="296"/>
      <c r="BEI21" s="296"/>
      <c r="BEJ21" s="296"/>
      <c r="BEK21" s="296"/>
      <c r="BEL21" s="296"/>
      <c r="BEM21" s="296"/>
      <c r="BEN21" s="296"/>
      <c r="BEO21" s="296"/>
      <c r="BEP21" s="296"/>
      <c r="BEQ21" s="296"/>
      <c r="BER21" s="296"/>
      <c r="BES21" s="296"/>
      <c r="BET21" s="296"/>
      <c r="BEU21" s="296"/>
      <c r="BEV21" s="296"/>
      <c r="BEW21" s="296"/>
      <c r="BEX21" s="296"/>
      <c r="BEY21" s="296"/>
      <c r="BEZ21" s="296"/>
      <c r="BFA21" s="296"/>
      <c r="BFB21" s="296"/>
      <c r="BFC21" s="296"/>
      <c r="BFD21" s="296"/>
      <c r="BFE21" s="296"/>
      <c r="BFF21" s="296"/>
      <c r="BFG21" s="296"/>
      <c r="BFH21" s="296"/>
      <c r="BFI21" s="296"/>
      <c r="BFJ21" s="296"/>
      <c r="BFK21" s="296"/>
      <c r="BFL21" s="296"/>
      <c r="BFM21" s="296"/>
      <c r="BFN21" s="296"/>
      <c r="BFO21" s="296"/>
      <c r="BFP21" s="296"/>
      <c r="BFQ21" s="296"/>
      <c r="BFR21" s="296"/>
      <c r="BFS21" s="296"/>
      <c r="BFT21" s="296"/>
      <c r="BFU21" s="296"/>
      <c r="BFV21" s="296"/>
      <c r="BFW21" s="296"/>
      <c r="BFX21" s="296"/>
      <c r="BFY21" s="296"/>
      <c r="BFZ21" s="296"/>
      <c r="BGA21" s="296"/>
      <c r="BGB21" s="296"/>
      <c r="BGC21" s="296"/>
      <c r="BGD21" s="296"/>
      <c r="BGE21" s="296"/>
      <c r="BGF21" s="296"/>
      <c r="BGG21" s="296"/>
      <c r="BGH21" s="296"/>
      <c r="BGI21" s="296"/>
      <c r="BGJ21" s="296"/>
      <c r="BGK21" s="296"/>
      <c r="BGL21" s="296"/>
      <c r="BGM21" s="296"/>
      <c r="BGN21" s="296"/>
      <c r="BGO21" s="296"/>
      <c r="BGP21" s="296"/>
      <c r="BGQ21" s="296"/>
      <c r="BGR21" s="296"/>
      <c r="BGS21" s="296"/>
      <c r="BGT21" s="296"/>
      <c r="BGU21" s="296"/>
      <c r="BGV21" s="296"/>
      <c r="BGW21" s="296"/>
      <c r="BGX21" s="296"/>
      <c r="BGY21" s="296"/>
      <c r="BGZ21" s="296"/>
      <c r="BHA21" s="296"/>
      <c r="BHB21" s="296"/>
      <c r="BHC21" s="296"/>
      <c r="BHD21" s="296"/>
      <c r="BHE21" s="296"/>
      <c r="BHF21" s="296"/>
      <c r="BHG21" s="296"/>
      <c r="BHH21" s="296"/>
      <c r="BHI21" s="296"/>
      <c r="BHJ21" s="296"/>
      <c r="BHK21" s="296"/>
      <c r="BHL21" s="296"/>
      <c r="BHM21" s="296"/>
      <c r="BHN21" s="296"/>
      <c r="BHO21" s="296"/>
      <c r="BHP21" s="296"/>
      <c r="BHQ21" s="296"/>
      <c r="BHR21" s="296"/>
      <c r="BHS21" s="296"/>
      <c r="BHT21" s="296"/>
      <c r="BHU21" s="296"/>
      <c r="BHV21" s="296"/>
      <c r="BHW21" s="296"/>
      <c r="BHX21" s="296"/>
      <c r="BHY21" s="296"/>
      <c r="BHZ21" s="296"/>
      <c r="BIA21" s="296"/>
      <c r="BIB21" s="296"/>
      <c r="BIC21" s="296"/>
      <c r="BID21" s="296"/>
      <c r="BIE21" s="296"/>
      <c r="BIF21" s="296"/>
      <c r="BIG21" s="296"/>
      <c r="BIH21" s="296"/>
      <c r="BII21" s="296"/>
      <c r="BIJ21" s="296"/>
      <c r="BIK21" s="296"/>
      <c r="BIL21" s="296"/>
      <c r="BIM21" s="296"/>
      <c r="BIN21" s="296"/>
      <c r="BIO21" s="296"/>
      <c r="BIP21" s="296"/>
      <c r="BIQ21" s="296"/>
      <c r="BIR21" s="296"/>
      <c r="BIS21" s="296"/>
      <c r="BIT21" s="296"/>
      <c r="BIU21" s="296"/>
      <c r="BIV21" s="296"/>
      <c r="BIW21" s="296"/>
      <c r="BIX21" s="296"/>
      <c r="BIY21" s="296"/>
      <c r="BIZ21" s="296"/>
      <c r="BJA21" s="296"/>
      <c r="BJB21" s="296"/>
      <c r="BJC21" s="296"/>
      <c r="BJD21" s="296"/>
      <c r="BJE21" s="296"/>
      <c r="BJF21" s="296"/>
      <c r="BJG21" s="296"/>
      <c r="BJH21" s="296"/>
      <c r="BJI21" s="296"/>
      <c r="BJJ21" s="296"/>
      <c r="BJK21" s="296"/>
      <c r="BJL21" s="296"/>
      <c r="BJM21" s="296"/>
      <c r="BJN21" s="296"/>
      <c r="BJO21" s="296"/>
      <c r="BJP21" s="296"/>
      <c r="BJQ21" s="296"/>
      <c r="BJR21" s="296"/>
      <c r="BJS21" s="296"/>
      <c r="BJT21" s="296"/>
      <c r="BJU21" s="296"/>
      <c r="BJV21" s="296"/>
      <c r="BJW21" s="296"/>
      <c r="BJX21" s="296"/>
      <c r="BJY21" s="296"/>
      <c r="BJZ21" s="296"/>
      <c r="BKA21" s="296"/>
      <c r="BKB21" s="296"/>
      <c r="BKC21" s="296"/>
      <c r="BKD21" s="296"/>
      <c r="BKE21" s="296"/>
      <c r="BKF21" s="296"/>
      <c r="BKG21" s="296"/>
      <c r="BKH21" s="296"/>
      <c r="BKI21" s="296"/>
      <c r="BKJ21" s="296"/>
      <c r="BKK21" s="296"/>
      <c r="BKL21" s="296"/>
      <c r="BKM21" s="296"/>
      <c r="BKN21" s="296"/>
      <c r="BKO21" s="296"/>
      <c r="BKP21" s="296"/>
      <c r="BKQ21" s="296"/>
      <c r="BKR21" s="296"/>
      <c r="BKS21" s="296"/>
      <c r="BKT21" s="296"/>
      <c r="BKU21" s="296"/>
      <c r="BKV21" s="296"/>
      <c r="BKW21" s="296"/>
      <c r="BKX21" s="296"/>
      <c r="BKY21" s="296"/>
      <c r="BKZ21" s="296"/>
      <c r="BLA21" s="296"/>
      <c r="BLB21" s="296"/>
      <c r="BLC21" s="296"/>
      <c r="BLD21" s="296"/>
      <c r="BLE21" s="296"/>
      <c r="BLF21" s="296"/>
      <c r="BLG21" s="296"/>
      <c r="BLH21" s="296"/>
      <c r="BLI21" s="296"/>
      <c r="BLJ21" s="296"/>
      <c r="BLK21" s="296"/>
      <c r="BLL21" s="296"/>
      <c r="BLM21" s="296"/>
      <c r="BLN21" s="296"/>
      <c r="BLO21" s="296"/>
      <c r="BLP21" s="296"/>
      <c r="BLQ21" s="296"/>
      <c r="BLR21" s="296"/>
      <c r="BLS21" s="296"/>
      <c r="BLT21" s="296"/>
      <c r="BLU21" s="296"/>
      <c r="BLV21" s="296"/>
      <c r="BLW21" s="296"/>
      <c r="BLX21" s="296"/>
      <c r="BLY21" s="296"/>
      <c r="BLZ21" s="296"/>
      <c r="BMA21" s="296"/>
      <c r="BMB21" s="296"/>
      <c r="BMC21" s="296"/>
      <c r="BMD21" s="296"/>
      <c r="BME21" s="296"/>
      <c r="BMF21" s="296"/>
      <c r="BMG21" s="296"/>
      <c r="BMH21" s="296"/>
      <c r="BMI21" s="296"/>
      <c r="BMJ21" s="296"/>
      <c r="BMK21" s="296"/>
      <c r="BML21" s="296"/>
      <c r="BMM21" s="296"/>
      <c r="BMN21" s="296"/>
      <c r="BMO21" s="296"/>
      <c r="BMP21" s="296"/>
      <c r="BMQ21" s="296"/>
      <c r="BMR21" s="296"/>
      <c r="BMS21" s="296"/>
      <c r="BMT21" s="296"/>
      <c r="BMU21" s="296"/>
      <c r="BMV21" s="296"/>
      <c r="BMW21" s="296"/>
      <c r="BMX21" s="296"/>
      <c r="BMY21" s="296"/>
      <c r="BMZ21" s="296"/>
      <c r="BNA21" s="296"/>
      <c r="BNB21" s="296"/>
      <c r="BNC21" s="296"/>
      <c r="BND21" s="296"/>
      <c r="BNE21" s="296"/>
      <c r="BNF21" s="296"/>
      <c r="BNG21" s="296"/>
      <c r="BNH21" s="296"/>
      <c r="BNI21" s="296"/>
      <c r="BNJ21" s="296"/>
      <c r="BNK21" s="296"/>
      <c r="BNL21" s="296"/>
      <c r="BNM21" s="296"/>
      <c r="BNN21" s="296"/>
      <c r="BNO21" s="296"/>
      <c r="BNP21" s="296"/>
      <c r="BNQ21" s="296"/>
      <c r="BNR21" s="296"/>
      <c r="BNS21" s="296"/>
      <c r="BNT21" s="296"/>
      <c r="BNU21" s="296"/>
      <c r="BNV21" s="296"/>
      <c r="BNW21" s="296"/>
      <c r="BNX21" s="296"/>
      <c r="BNY21" s="296"/>
      <c r="BNZ21" s="296"/>
      <c r="BOA21" s="296"/>
      <c r="BOB21" s="296"/>
      <c r="BOC21" s="296"/>
      <c r="BOD21" s="296"/>
      <c r="BOE21" s="296"/>
      <c r="BOF21" s="296"/>
      <c r="BOG21" s="296"/>
      <c r="BOH21" s="296"/>
      <c r="BOI21" s="296"/>
      <c r="BOJ21" s="296"/>
      <c r="BOK21" s="296"/>
      <c r="BOL21" s="296"/>
      <c r="BOM21" s="296"/>
      <c r="BON21" s="296"/>
      <c r="BOO21" s="296"/>
      <c r="BOP21" s="296"/>
      <c r="BOQ21" s="296"/>
      <c r="BOR21" s="296"/>
      <c r="BOS21" s="296"/>
      <c r="BOT21" s="296"/>
      <c r="BOU21" s="296"/>
      <c r="BOV21" s="296"/>
      <c r="BOW21" s="296"/>
      <c r="BOX21" s="296"/>
      <c r="BOY21" s="296"/>
      <c r="BOZ21" s="296"/>
      <c r="BPA21" s="296"/>
      <c r="BPB21" s="296"/>
      <c r="BPC21" s="296"/>
      <c r="BPD21" s="296"/>
      <c r="BPE21" s="296"/>
      <c r="BPF21" s="296"/>
      <c r="BPG21" s="296"/>
      <c r="BPH21" s="296"/>
      <c r="BPI21" s="296"/>
      <c r="BPJ21" s="296"/>
      <c r="BPK21" s="296"/>
      <c r="BPL21" s="296"/>
      <c r="BPM21" s="296"/>
      <c r="BPN21" s="296"/>
      <c r="BPO21" s="296"/>
      <c r="BPP21" s="296"/>
      <c r="BPQ21" s="296"/>
      <c r="BPR21" s="296"/>
      <c r="BPS21" s="296"/>
      <c r="BPT21" s="296"/>
      <c r="BPU21" s="296"/>
      <c r="BPV21" s="296"/>
      <c r="BPW21" s="296"/>
      <c r="BPX21" s="296"/>
      <c r="BPY21" s="296"/>
      <c r="BPZ21" s="296"/>
      <c r="BQA21" s="296"/>
      <c r="BQB21" s="296"/>
      <c r="BQC21" s="296"/>
      <c r="BQD21" s="296"/>
      <c r="BQE21" s="296"/>
      <c r="BQF21" s="296"/>
      <c r="BQG21" s="296"/>
      <c r="BQH21" s="296"/>
      <c r="BQI21" s="296"/>
      <c r="BQJ21" s="296"/>
      <c r="BQK21" s="296"/>
      <c r="BQL21" s="296"/>
      <c r="BQM21" s="296"/>
      <c r="BQN21" s="296"/>
      <c r="BQO21" s="296"/>
      <c r="BQP21" s="296"/>
      <c r="BQQ21" s="296"/>
      <c r="BQR21" s="296"/>
      <c r="BQS21" s="296"/>
      <c r="BQT21" s="296"/>
      <c r="BQU21" s="296"/>
      <c r="BQV21" s="296"/>
      <c r="BQW21" s="296"/>
      <c r="BQX21" s="296"/>
      <c r="BQY21" s="296"/>
      <c r="BQZ21" s="296"/>
      <c r="BRA21" s="296"/>
      <c r="BRB21" s="296"/>
      <c r="BRC21" s="296"/>
      <c r="BRD21" s="296"/>
      <c r="BRE21" s="296"/>
      <c r="BRF21" s="296"/>
      <c r="BRG21" s="296"/>
      <c r="BRH21" s="296"/>
      <c r="BRI21" s="296"/>
      <c r="BRJ21" s="296"/>
      <c r="BRK21" s="296"/>
      <c r="BRL21" s="296"/>
      <c r="BRM21" s="296"/>
      <c r="BRN21" s="296"/>
      <c r="BRO21" s="296"/>
      <c r="BRP21" s="296"/>
      <c r="BRQ21" s="296"/>
      <c r="BRR21" s="296"/>
      <c r="BRS21" s="296"/>
      <c r="BRT21" s="296"/>
      <c r="BRU21" s="296"/>
      <c r="BRV21" s="296"/>
      <c r="BRW21" s="296"/>
      <c r="BRX21" s="296"/>
      <c r="BRY21" s="296"/>
      <c r="BRZ21" s="296"/>
      <c r="BSA21" s="296"/>
      <c r="BSB21" s="296"/>
      <c r="BSC21" s="296"/>
      <c r="BSD21" s="296"/>
      <c r="BSE21" s="296"/>
      <c r="BSF21" s="296"/>
      <c r="BSG21" s="296"/>
      <c r="BSH21" s="296"/>
      <c r="BSI21" s="296"/>
      <c r="BSJ21" s="296"/>
      <c r="BSK21" s="296"/>
      <c r="BSL21" s="296"/>
      <c r="BSM21" s="296"/>
      <c r="BSN21" s="296"/>
      <c r="BSO21" s="296"/>
      <c r="BSP21" s="296"/>
      <c r="BSQ21" s="296"/>
      <c r="BSR21" s="296"/>
      <c r="BSS21" s="296"/>
      <c r="BST21" s="296"/>
      <c r="BSU21" s="296"/>
      <c r="BSV21" s="296"/>
      <c r="BSW21" s="296"/>
      <c r="BSX21" s="296"/>
      <c r="BSY21" s="296"/>
      <c r="BSZ21" s="296"/>
      <c r="BTA21" s="296"/>
      <c r="BTB21" s="296"/>
      <c r="BTC21" s="296"/>
      <c r="BTD21" s="296"/>
      <c r="BTE21" s="296"/>
      <c r="BTF21" s="296"/>
      <c r="BTG21" s="296"/>
      <c r="BTH21" s="296"/>
      <c r="BTI21" s="296"/>
      <c r="BTJ21" s="296"/>
      <c r="BTK21" s="296"/>
      <c r="BTL21" s="296"/>
      <c r="BTM21" s="296"/>
      <c r="BTN21" s="296"/>
      <c r="BTO21" s="296"/>
      <c r="BTP21" s="296"/>
      <c r="BTQ21" s="296"/>
      <c r="BTR21" s="296"/>
      <c r="BTS21" s="296"/>
      <c r="BTT21" s="296"/>
      <c r="BTU21" s="296"/>
      <c r="BTV21" s="296"/>
      <c r="BTW21" s="296"/>
      <c r="BTX21" s="296"/>
      <c r="BTY21" s="296"/>
      <c r="BTZ21" s="296"/>
      <c r="BUA21" s="296"/>
      <c r="BUB21" s="296"/>
      <c r="BUC21" s="296"/>
      <c r="BUD21" s="296"/>
      <c r="BUE21" s="296"/>
      <c r="BUF21" s="296"/>
      <c r="BUG21" s="296"/>
      <c r="BUH21" s="296"/>
      <c r="BUI21" s="296"/>
      <c r="BUJ21" s="296"/>
      <c r="BUK21" s="296"/>
      <c r="BUL21" s="296"/>
      <c r="BUM21" s="296"/>
      <c r="BUN21" s="296"/>
      <c r="BUO21" s="296"/>
      <c r="BUP21" s="296"/>
      <c r="BUQ21" s="296"/>
      <c r="BUR21" s="296"/>
      <c r="BUS21" s="296"/>
      <c r="BUT21" s="296"/>
      <c r="BUU21" s="296"/>
      <c r="BUV21" s="296"/>
      <c r="BUW21" s="296"/>
      <c r="BUX21" s="296"/>
      <c r="BUY21" s="296"/>
      <c r="BUZ21" s="296"/>
      <c r="BVA21" s="296"/>
      <c r="BVB21" s="296"/>
      <c r="BVC21" s="296"/>
      <c r="BVD21" s="296"/>
      <c r="BVE21" s="296"/>
      <c r="BVF21" s="296"/>
      <c r="BVG21" s="296"/>
      <c r="BVH21" s="296"/>
      <c r="BVI21" s="296"/>
      <c r="BVJ21" s="296"/>
      <c r="BVK21" s="296"/>
      <c r="BVL21" s="296"/>
      <c r="BVM21" s="296"/>
      <c r="BVN21" s="296"/>
      <c r="BVO21" s="296"/>
      <c r="BVP21" s="296"/>
      <c r="BVQ21" s="296"/>
      <c r="BVR21" s="296"/>
      <c r="BVS21" s="296"/>
      <c r="BVT21" s="296"/>
      <c r="BVU21" s="296"/>
      <c r="BVV21" s="296"/>
      <c r="BVW21" s="296"/>
      <c r="BVX21" s="296"/>
      <c r="BVY21" s="296"/>
      <c r="BVZ21" s="296"/>
      <c r="BWA21" s="296"/>
      <c r="BWB21" s="296"/>
      <c r="BWC21" s="296"/>
      <c r="BWD21" s="296"/>
      <c r="BWE21" s="296"/>
      <c r="BWF21" s="296"/>
      <c r="BWG21" s="296"/>
      <c r="BWH21" s="296"/>
      <c r="BWI21" s="296"/>
      <c r="BWJ21" s="296"/>
      <c r="BWK21" s="296"/>
      <c r="BWL21" s="296"/>
      <c r="BWM21" s="296"/>
      <c r="BWN21" s="296"/>
      <c r="BWO21" s="296"/>
      <c r="BWP21" s="296"/>
      <c r="BWQ21" s="296"/>
      <c r="BWR21" s="296"/>
      <c r="BWS21" s="296"/>
      <c r="BWT21" s="296"/>
      <c r="BWU21" s="296"/>
      <c r="BWV21" s="296"/>
      <c r="BWW21" s="296"/>
      <c r="BWX21" s="296"/>
      <c r="BWY21" s="296"/>
      <c r="BWZ21" s="296"/>
      <c r="BXA21" s="296"/>
      <c r="BXB21" s="296"/>
      <c r="BXC21" s="296"/>
      <c r="BXD21" s="296"/>
      <c r="BXE21" s="296"/>
      <c r="BXF21" s="296"/>
      <c r="BXG21" s="296"/>
      <c r="BXH21" s="296"/>
      <c r="BXI21" s="296"/>
      <c r="BXJ21" s="296"/>
      <c r="BXK21" s="296"/>
      <c r="BXL21" s="296"/>
      <c r="BXM21" s="296"/>
      <c r="BXN21" s="296"/>
      <c r="BXO21" s="296"/>
      <c r="BXP21" s="296"/>
      <c r="BXQ21" s="296"/>
      <c r="BXR21" s="296"/>
      <c r="BXS21" s="296"/>
      <c r="BXT21" s="296"/>
      <c r="BXU21" s="296"/>
      <c r="BXV21" s="296"/>
      <c r="BXW21" s="296"/>
      <c r="BXX21" s="296"/>
      <c r="BXY21" s="296"/>
      <c r="BXZ21" s="296"/>
      <c r="BYA21" s="296"/>
      <c r="BYB21" s="296"/>
      <c r="BYC21" s="296"/>
      <c r="BYD21" s="296"/>
      <c r="BYE21" s="296"/>
      <c r="BYF21" s="296"/>
      <c r="BYG21" s="296"/>
      <c r="BYH21" s="296"/>
      <c r="BYI21" s="296"/>
      <c r="BYJ21" s="296"/>
      <c r="BYK21" s="296"/>
      <c r="BYL21" s="296"/>
      <c r="BYM21" s="296"/>
      <c r="BYN21" s="296"/>
      <c r="BYO21" s="296"/>
      <c r="BYP21" s="296"/>
      <c r="BYQ21" s="296"/>
      <c r="BYR21" s="296"/>
      <c r="BYS21" s="296"/>
      <c r="BYT21" s="296"/>
      <c r="BYU21" s="296"/>
      <c r="BYV21" s="296"/>
      <c r="BYW21" s="296"/>
      <c r="BYX21" s="296"/>
      <c r="BYY21" s="296"/>
      <c r="BYZ21" s="296"/>
      <c r="BZA21" s="296"/>
      <c r="BZB21" s="296"/>
      <c r="BZC21" s="296"/>
      <c r="BZD21" s="296"/>
      <c r="BZE21" s="296"/>
      <c r="BZF21" s="296"/>
      <c r="BZG21" s="296"/>
      <c r="BZH21" s="296"/>
      <c r="BZI21" s="296"/>
      <c r="BZJ21" s="296"/>
      <c r="BZK21" s="296"/>
      <c r="BZL21" s="296"/>
      <c r="BZM21" s="296"/>
      <c r="BZN21" s="296"/>
      <c r="BZO21" s="296"/>
      <c r="BZP21" s="296"/>
      <c r="BZQ21" s="296"/>
      <c r="BZR21" s="296"/>
      <c r="BZS21" s="296"/>
      <c r="BZT21" s="296"/>
      <c r="BZU21" s="296"/>
      <c r="BZV21" s="296"/>
      <c r="BZW21" s="296"/>
      <c r="BZX21" s="296"/>
      <c r="BZY21" s="296"/>
      <c r="BZZ21" s="296"/>
      <c r="CAA21" s="296"/>
      <c r="CAB21" s="296"/>
      <c r="CAC21" s="296"/>
      <c r="CAD21" s="296"/>
      <c r="CAE21" s="296"/>
      <c r="CAF21" s="296"/>
      <c r="CAG21" s="296"/>
      <c r="CAH21" s="296"/>
      <c r="CAI21" s="296"/>
      <c r="CAJ21" s="296"/>
      <c r="CAK21" s="296"/>
      <c r="CAL21" s="296"/>
      <c r="CAM21" s="296"/>
      <c r="CAN21" s="296"/>
      <c r="CAO21" s="296"/>
      <c r="CAP21" s="296"/>
      <c r="CAQ21" s="296"/>
      <c r="CAR21" s="296"/>
      <c r="CAS21" s="296"/>
      <c r="CAT21" s="296"/>
      <c r="CAU21" s="296"/>
      <c r="CAV21" s="296"/>
      <c r="CAW21" s="296"/>
      <c r="CAX21" s="296"/>
      <c r="CAY21" s="296"/>
      <c r="CAZ21" s="296"/>
      <c r="CBA21" s="296"/>
      <c r="CBB21" s="296"/>
      <c r="CBC21" s="296"/>
      <c r="CBD21" s="296"/>
      <c r="CBE21" s="296"/>
      <c r="CBF21" s="296"/>
      <c r="CBG21" s="296"/>
      <c r="CBH21" s="296"/>
      <c r="CBI21" s="296"/>
      <c r="CBJ21" s="296"/>
      <c r="CBK21" s="296"/>
      <c r="CBL21" s="296"/>
      <c r="CBM21" s="296"/>
      <c r="CBN21" s="296"/>
      <c r="CBO21" s="296"/>
      <c r="CBP21" s="296"/>
      <c r="CBQ21" s="296"/>
      <c r="CBR21" s="296"/>
      <c r="CBS21" s="296"/>
      <c r="CBT21" s="296"/>
      <c r="CBU21" s="296"/>
      <c r="CBV21" s="296"/>
      <c r="CBW21" s="296"/>
      <c r="CBX21" s="296"/>
      <c r="CBY21" s="296"/>
      <c r="CBZ21" s="296"/>
      <c r="CCA21" s="296"/>
      <c r="CCB21" s="296"/>
      <c r="CCC21" s="296"/>
      <c r="CCD21" s="296"/>
      <c r="CCE21" s="296"/>
      <c r="CCF21" s="296"/>
      <c r="CCG21" s="296"/>
      <c r="CCH21" s="296"/>
      <c r="CCI21" s="296"/>
      <c r="CCJ21" s="296"/>
      <c r="CCK21" s="296"/>
      <c r="CCL21" s="296"/>
      <c r="CCM21" s="296"/>
      <c r="CCN21" s="296"/>
      <c r="CCO21" s="296"/>
      <c r="CCP21" s="296"/>
      <c r="CCQ21" s="296"/>
      <c r="CCR21" s="296"/>
      <c r="CCS21" s="296"/>
      <c r="CCT21" s="296"/>
      <c r="CCU21" s="296"/>
      <c r="CCV21" s="296"/>
      <c r="CCW21" s="296"/>
      <c r="CCX21" s="296"/>
      <c r="CCY21" s="296"/>
      <c r="CCZ21" s="296"/>
      <c r="CDA21" s="296"/>
      <c r="CDB21" s="296"/>
      <c r="CDC21" s="296"/>
      <c r="CDD21" s="296"/>
      <c r="CDE21" s="296"/>
      <c r="CDF21" s="296"/>
      <c r="CDG21" s="296"/>
      <c r="CDH21" s="296"/>
      <c r="CDI21" s="296"/>
      <c r="CDJ21" s="296"/>
      <c r="CDK21" s="296"/>
      <c r="CDL21" s="296"/>
      <c r="CDM21" s="296"/>
      <c r="CDN21" s="296"/>
      <c r="CDO21" s="296"/>
      <c r="CDP21" s="296"/>
      <c r="CDQ21" s="296"/>
      <c r="CDR21" s="296"/>
      <c r="CDS21" s="296"/>
      <c r="CDT21" s="296"/>
      <c r="CDU21" s="296"/>
      <c r="CDV21" s="296"/>
      <c r="CDW21" s="296"/>
      <c r="CDX21" s="296"/>
      <c r="CDY21" s="296"/>
      <c r="CDZ21" s="296"/>
      <c r="CEA21" s="296"/>
      <c r="CEB21" s="296"/>
      <c r="CEC21" s="296"/>
      <c r="CED21" s="296"/>
      <c r="CEE21" s="296"/>
      <c r="CEF21" s="296"/>
      <c r="CEG21" s="296"/>
      <c r="CEH21" s="296"/>
      <c r="CEI21" s="296"/>
      <c r="CEJ21" s="296"/>
      <c r="CEK21" s="296"/>
      <c r="CEL21" s="296"/>
      <c r="CEM21" s="296"/>
      <c r="CEN21" s="296"/>
      <c r="CEO21" s="296"/>
      <c r="CEP21" s="296"/>
      <c r="CEQ21" s="296"/>
      <c r="CER21" s="296"/>
      <c r="CES21" s="296"/>
      <c r="CET21" s="296"/>
      <c r="CEU21" s="296"/>
      <c r="CEV21" s="296"/>
      <c r="CEW21" s="296"/>
      <c r="CEX21" s="296"/>
      <c r="CEY21" s="296"/>
      <c r="CEZ21" s="296"/>
      <c r="CFA21" s="296"/>
      <c r="CFB21" s="296"/>
      <c r="CFC21" s="296"/>
      <c r="CFD21" s="296"/>
      <c r="CFE21" s="296"/>
      <c r="CFF21" s="296"/>
      <c r="CFG21" s="296"/>
      <c r="CFH21" s="296"/>
      <c r="CFI21" s="296"/>
      <c r="CFJ21" s="296"/>
      <c r="CFK21" s="296"/>
      <c r="CFL21" s="296"/>
      <c r="CFM21" s="296"/>
      <c r="CFN21" s="296"/>
      <c r="CFO21" s="296"/>
      <c r="CFP21" s="296"/>
      <c r="CFQ21" s="296"/>
      <c r="CFR21" s="296"/>
      <c r="CFS21" s="296"/>
      <c r="CFT21" s="296"/>
      <c r="CFU21" s="296"/>
      <c r="CFV21" s="296"/>
      <c r="CFW21" s="296"/>
      <c r="CFX21" s="296"/>
      <c r="CFY21" s="296"/>
      <c r="CFZ21" s="296"/>
      <c r="CGA21" s="296"/>
      <c r="CGB21" s="296"/>
      <c r="CGC21" s="296"/>
      <c r="CGD21" s="296"/>
      <c r="CGE21" s="296"/>
      <c r="CGF21" s="296"/>
      <c r="CGG21" s="296"/>
      <c r="CGH21" s="296"/>
      <c r="CGI21" s="296"/>
      <c r="CGJ21" s="296"/>
      <c r="CGK21" s="296"/>
      <c r="CGL21" s="296"/>
      <c r="CGM21" s="296"/>
      <c r="CGN21" s="296"/>
      <c r="CGO21" s="296"/>
      <c r="CGP21" s="296"/>
      <c r="CGQ21" s="296"/>
      <c r="CGR21" s="296"/>
      <c r="CGS21" s="296"/>
      <c r="CGT21" s="296"/>
      <c r="CGU21" s="296"/>
      <c r="CGV21" s="296"/>
      <c r="CGW21" s="296"/>
      <c r="CGX21" s="296"/>
      <c r="CGY21" s="296"/>
      <c r="CGZ21" s="296"/>
      <c r="CHA21" s="296"/>
      <c r="CHB21" s="296"/>
      <c r="CHC21" s="296"/>
      <c r="CHD21" s="296"/>
      <c r="CHE21" s="296"/>
      <c r="CHF21" s="296"/>
      <c r="CHG21" s="296"/>
      <c r="CHH21" s="296"/>
      <c r="CHI21" s="296"/>
      <c r="CHJ21" s="296"/>
      <c r="CHK21" s="296"/>
      <c r="CHL21" s="296"/>
      <c r="CHM21" s="296"/>
      <c r="CHN21" s="296"/>
      <c r="CHO21" s="296"/>
      <c r="CHP21" s="296"/>
      <c r="CHQ21" s="296"/>
      <c r="CHR21" s="296"/>
      <c r="CHS21" s="296"/>
      <c r="CHT21" s="296"/>
      <c r="CHU21" s="296"/>
      <c r="CHV21" s="296"/>
      <c r="CHW21" s="296"/>
      <c r="CHX21" s="296"/>
      <c r="CHY21" s="296"/>
      <c r="CHZ21" s="296"/>
      <c r="CIA21" s="296"/>
      <c r="CIB21" s="296"/>
      <c r="CIC21" s="296"/>
      <c r="CID21" s="296"/>
      <c r="CIE21" s="296"/>
      <c r="CIF21" s="296"/>
      <c r="CIG21" s="296"/>
      <c r="CIH21" s="296"/>
      <c r="CII21" s="296"/>
      <c r="CIJ21" s="296"/>
      <c r="CIK21" s="296"/>
      <c r="CIL21" s="296"/>
      <c r="CIM21" s="296"/>
      <c r="CIN21" s="296"/>
      <c r="CIO21" s="296"/>
      <c r="CIP21" s="296"/>
      <c r="CIQ21" s="296"/>
      <c r="CIR21" s="296"/>
      <c r="CIS21" s="296"/>
      <c r="CIT21" s="296"/>
      <c r="CIU21" s="296"/>
      <c r="CIV21" s="296"/>
      <c r="CIW21" s="296"/>
      <c r="CIX21" s="296"/>
      <c r="CIY21" s="296"/>
      <c r="CIZ21" s="296"/>
      <c r="CJA21" s="296"/>
      <c r="CJB21" s="296"/>
      <c r="CJC21" s="296"/>
      <c r="CJD21" s="296"/>
      <c r="CJE21" s="296"/>
      <c r="CJF21" s="296"/>
      <c r="CJG21" s="296"/>
      <c r="CJH21" s="296"/>
      <c r="CJI21" s="296"/>
      <c r="CJJ21" s="296"/>
      <c r="CJK21" s="296"/>
      <c r="CJL21" s="296"/>
      <c r="CJM21" s="296"/>
      <c r="CJN21" s="296"/>
      <c r="CJO21" s="296"/>
      <c r="CJP21" s="296"/>
      <c r="CJQ21" s="296"/>
      <c r="CJR21" s="296"/>
      <c r="CJS21" s="296"/>
      <c r="CJT21" s="296"/>
      <c r="CJU21" s="296"/>
      <c r="CJV21" s="296"/>
      <c r="CJW21" s="296"/>
      <c r="CJX21" s="296"/>
      <c r="CJY21" s="296"/>
      <c r="CJZ21" s="296"/>
      <c r="CKA21" s="296"/>
      <c r="CKB21" s="296"/>
      <c r="CKC21" s="296"/>
      <c r="CKD21" s="296"/>
      <c r="CKE21" s="296"/>
      <c r="CKF21" s="296"/>
      <c r="CKG21" s="296"/>
      <c r="CKH21" s="296"/>
      <c r="CKI21" s="296"/>
      <c r="CKJ21" s="296"/>
      <c r="CKK21" s="296"/>
      <c r="CKL21" s="296"/>
      <c r="CKM21" s="296"/>
      <c r="CKN21" s="296"/>
      <c r="CKO21" s="296"/>
      <c r="CKP21" s="296"/>
      <c r="CKQ21" s="296"/>
      <c r="CKR21" s="296"/>
      <c r="CKS21" s="296"/>
      <c r="CKT21" s="296"/>
      <c r="CKU21" s="296"/>
      <c r="CKV21" s="296"/>
      <c r="CKW21" s="296"/>
      <c r="CKX21" s="296"/>
      <c r="CKY21" s="296"/>
      <c r="CKZ21" s="296"/>
      <c r="CLA21" s="296"/>
      <c r="CLB21" s="296"/>
      <c r="CLC21" s="296"/>
      <c r="CLD21" s="296"/>
      <c r="CLE21" s="296"/>
      <c r="CLF21" s="296"/>
      <c r="CLG21" s="296"/>
      <c r="CLH21" s="296"/>
      <c r="CLI21" s="296"/>
      <c r="CLJ21" s="296"/>
      <c r="CLK21" s="296"/>
      <c r="CLL21" s="296"/>
      <c r="CLM21" s="296"/>
      <c r="CLN21" s="296"/>
      <c r="CLO21" s="296"/>
      <c r="CLP21" s="296"/>
      <c r="CLQ21" s="296"/>
      <c r="CLR21" s="296"/>
      <c r="CLS21" s="296"/>
      <c r="CLT21" s="296"/>
      <c r="CLU21" s="296"/>
      <c r="CLV21" s="296"/>
      <c r="CLW21" s="296"/>
      <c r="CLX21" s="296"/>
      <c r="CLY21" s="296"/>
      <c r="CLZ21" s="296"/>
      <c r="CMA21" s="296"/>
      <c r="CMB21" s="296"/>
      <c r="CMC21" s="296"/>
      <c r="CMD21" s="296"/>
      <c r="CME21" s="296"/>
      <c r="CMF21" s="296"/>
      <c r="CMG21" s="296"/>
      <c r="CMH21" s="296"/>
      <c r="CMI21" s="296"/>
      <c r="CMJ21" s="296"/>
      <c r="CMK21" s="296"/>
      <c r="CML21" s="296"/>
      <c r="CMM21" s="296"/>
      <c r="CMN21" s="296"/>
      <c r="CMO21" s="296"/>
      <c r="CMP21" s="296"/>
      <c r="CMQ21" s="296"/>
      <c r="CMR21" s="296"/>
      <c r="CMS21" s="296"/>
      <c r="CMT21" s="296"/>
      <c r="CMU21" s="296"/>
      <c r="CMV21" s="296"/>
      <c r="CMW21" s="296"/>
      <c r="CMX21" s="296"/>
      <c r="CMY21" s="296"/>
      <c r="CMZ21" s="296"/>
      <c r="CNA21" s="296"/>
      <c r="CNB21" s="296"/>
      <c r="CNC21" s="296"/>
      <c r="CND21" s="296"/>
      <c r="CNE21" s="296"/>
      <c r="CNF21" s="296"/>
      <c r="CNG21" s="296"/>
      <c r="CNH21" s="296"/>
      <c r="CNI21" s="296"/>
      <c r="CNJ21" s="296"/>
      <c r="CNK21" s="296"/>
      <c r="CNL21" s="296"/>
      <c r="CNM21" s="296"/>
      <c r="CNN21" s="296"/>
      <c r="CNO21" s="296"/>
      <c r="CNP21" s="296"/>
      <c r="CNQ21" s="296"/>
      <c r="CNR21" s="296"/>
      <c r="CNS21" s="296"/>
      <c r="CNT21" s="296"/>
      <c r="CNU21" s="296"/>
      <c r="CNV21" s="296"/>
      <c r="CNW21" s="296"/>
      <c r="CNX21" s="296"/>
      <c r="CNY21" s="296"/>
      <c r="CNZ21" s="296"/>
      <c r="COA21" s="296"/>
      <c r="COB21" s="296"/>
      <c r="COC21" s="296"/>
      <c r="COD21" s="296"/>
      <c r="COE21" s="296"/>
      <c r="COF21" s="296"/>
      <c r="COG21" s="296"/>
      <c r="COH21" s="296"/>
      <c r="COI21" s="296"/>
      <c r="COJ21" s="296"/>
      <c r="COK21" s="296"/>
      <c r="COL21" s="296"/>
      <c r="COM21" s="296"/>
      <c r="CON21" s="296"/>
      <c r="COO21" s="296"/>
      <c r="COP21" s="296"/>
      <c r="COQ21" s="296"/>
      <c r="COR21" s="296"/>
      <c r="COS21" s="296"/>
      <c r="COT21" s="296"/>
      <c r="COU21" s="296"/>
      <c r="COV21" s="296"/>
      <c r="COW21" s="296"/>
      <c r="COX21" s="296"/>
      <c r="COY21" s="296"/>
      <c r="COZ21" s="296"/>
      <c r="CPA21" s="296"/>
      <c r="CPB21" s="296"/>
      <c r="CPC21" s="296"/>
      <c r="CPD21" s="296"/>
      <c r="CPE21" s="296"/>
      <c r="CPF21" s="296"/>
      <c r="CPG21" s="296"/>
      <c r="CPH21" s="296"/>
      <c r="CPI21" s="296"/>
      <c r="CPJ21" s="296"/>
      <c r="CPK21" s="296"/>
      <c r="CPL21" s="296"/>
      <c r="CPM21" s="296"/>
      <c r="CPN21" s="296"/>
      <c r="CPO21" s="296"/>
      <c r="CPP21" s="296"/>
      <c r="CPQ21" s="296"/>
      <c r="CPR21" s="296"/>
      <c r="CPS21" s="296"/>
      <c r="CPT21" s="296"/>
      <c r="CPU21" s="296"/>
      <c r="CPV21" s="296"/>
      <c r="CPW21" s="296"/>
      <c r="CPX21" s="296"/>
      <c r="CPY21" s="296"/>
      <c r="CPZ21" s="296"/>
      <c r="CQA21" s="296"/>
      <c r="CQB21" s="296"/>
      <c r="CQC21" s="296"/>
      <c r="CQD21" s="296"/>
      <c r="CQE21" s="296"/>
      <c r="CQF21" s="296"/>
      <c r="CQG21" s="296"/>
      <c r="CQH21" s="296"/>
      <c r="CQI21" s="296"/>
      <c r="CQJ21" s="296"/>
      <c r="CQK21" s="296"/>
      <c r="CQL21" s="296"/>
      <c r="CQM21" s="296"/>
      <c r="CQN21" s="296"/>
      <c r="CQO21" s="296"/>
      <c r="CQP21" s="296"/>
      <c r="CQQ21" s="296"/>
      <c r="CQR21" s="296"/>
      <c r="CQS21" s="296"/>
      <c r="CQT21" s="296"/>
      <c r="CQU21" s="296"/>
      <c r="CQV21" s="296"/>
      <c r="CQW21" s="296"/>
      <c r="CQX21" s="296"/>
      <c r="CQY21" s="296"/>
      <c r="CQZ21" s="296"/>
      <c r="CRA21" s="296"/>
      <c r="CRB21" s="296"/>
      <c r="CRC21" s="296"/>
      <c r="CRD21" s="296"/>
      <c r="CRE21" s="296"/>
      <c r="CRF21" s="296"/>
      <c r="CRG21" s="296"/>
      <c r="CRH21" s="296"/>
      <c r="CRI21" s="296"/>
      <c r="CRJ21" s="296"/>
      <c r="CRK21" s="296"/>
      <c r="CRL21" s="296"/>
      <c r="CRM21" s="296"/>
      <c r="CRN21" s="296"/>
      <c r="CRO21" s="296"/>
      <c r="CRP21" s="296"/>
      <c r="CRQ21" s="296"/>
      <c r="CRR21" s="296"/>
      <c r="CRS21" s="296"/>
      <c r="CRT21" s="296"/>
      <c r="CRU21" s="296"/>
      <c r="CRV21" s="296"/>
      <c r="CRW21" s="296"/>
      <c r="CRX21" s="296"/>
      <c r="CRY21" s="296"/>
      <c r="CRZ21" s="296"/>
      <c r="CSA21" s="296"/>
      <c r="CSB21" s="296"/>
      <c r="CSC21" s="296"/>
      <c r="CSD21" s="296"/>
      <c r="CSE21" s="296"/>
      <c r="CSF21" s="296"/>
      <c r="CSG21" s="296"/>
      <c r="CSH21" s="296"/>
      <c r="CSI21" s="296"/>
      <c r="CSJ21" s="296"/>
      <c r="CSK21" s="296"/>
      <c r="CSL21" s="296"/>
      <c r="CSM21" s="296"/>
      <c r="CSN21" s="296"/>
      <c r="CSO21" s="296"/>
      <c r="CSP21" s="296"/>
      <c r="CSQ21" s="296"/>
      <c r="CSR21" s="296"/>
      <c r="CSS21" s="296"/>
      <c r="CST21" s="296"/>
      <c r="CSU21" s="296"/>
      <c r="CSV21" s="296"/>
      <c r="CSW21" s="296"/>
      <c r="CSX21" s="296"/>
      <c r="CSY21" s="296"/>
      <c r="CSZ21" s="296"/>
      <c r="CTA21" s="296"/>
      <c r="CTB21" s="296"/>
      <c r="CTC21" s="296"/>
      <c r="CTD21" s="296"/>
      <c r="CTE21" s="296"/>
      <c r="CTF21" s="296"/>
      <c r="CTG21" s="296"/>
      <c r="CTH21" s="296"/>
      <c r="CTI21" s="296"/>
      <c r="CTJ21" s="296"/>
      <c r="CTK21" s="296"/>
      <c r="CTL21" s="296"/>
      <c r="CTM21" s="296"/>
      <c r="CTN21" s="296"/>
      <c r="CTO21" s="296"/>
      <c r="CTP21" s="296"/>
      <c r="CTQ21" s="296"/>
      <c r="CTR21" s="296"/>
      <c r="CTS21" s="296"/>
      <c r="CTT21" s="296"/>
      <c r="CTU21" s="296"/>
      <c r="CTV21" s="296"/>
      <c r="CTW21" s="296"/>
      <c r="CTX21" s="296"/>
      <c r="CTY21" s="296"/>
      <c r="CTZ21" s="296"/>
      <c r="CUA21" s="296"/>
      <c r="CUB21" s="296"/>
      <c r="CUC21" s="296"/>
      <c r="CUD21" s="296"/>
      <c r="CUE21" s="296"/>
      <c r="CUF21" s="296"/>
      <c r="CUG21" s="296"/>
      <c r="CUH21" s="296"/>
      <c r="CUI21" s="296"/>
      <c r="CUJ21" s="296"/>
      <c r="CUK21" s="296"/>
      <c r="CUL21" s="296"/>
      <c r="CUM21" s="296"/>
      <c r="CUN21" s="296"/>
      <c r="CUO21" s="296"/>
      <c r="CUP21" s="296"/>
      <c r="CUQ21" s="296"/>
      <c r="CUR21" s="296"/>
      <c r="CUS21" s="296"/>
      <c r="CUT21" s="296"/>
      <c r="CUU21" s="296"/>
      <c r="CUV21" s="296"/>
      <c r="CUW21" s="296"/>
      <c r="CUX21" s="296"/>
    </row>
    <row r="22" spans="1:2598" s="297" customFormat="1" ht="15" customHeight="1" x14ac:dyDescent="0.15">
      <c r="A22" s="277">
        <v>3</v>
      </c>
      <c r="B22" s="278" t="s">
        <v>102</v>
      </c>
      <c r="C22" s="279" t="s">
        <v>259</v>
      </c>
      <c r="D22" s="349">
        <v>0</v>
      </c>
      <c r="E22" s="350">
        <v>277.173</v>
      </c>
      <c r="F22" s="350">
        <v>207.8571693411896</v>
      </c>
      <c r="G22" s="351">
        <v>0</v>
      </c>
      <c r="H22" s="350">
        <v>217.40809999999991</v>
      </c>
      <c r="I22" s="282">
        <v>184.31478985139745</v>
      </c>
      <c r="J22" s="360">
        <v>0</v>
      </c>
      <c r="K22" s="350">
        <v>10.8</v>
      </c>
      <c r="L22" s="350">
        <v>7.2374537559704741</v>
      </c>
      <c r="M22" s="351">
        <v>0</v>
      </c>
      <c r="N22" s="350">
        <v>0</v>
      </c>
      <c r="O22" s="282">
        <v>0</v>
      </c>
      <c r="P22" s="284"/>
      <c r="Q22" s="285"/>
      <c r="R22" s="361">
        <f t="shared" si="0"/>
        <v>3</v>
      </c>
      <c r="S22" s="362" t="str">
        <f t="shared" si="0"/>
        <v>WOOD CHIPS, PARTICLES AND RESIDUES</v>
      </c>
      <c r="T22" s="287" t="s">
        <v>263</v>
      </c>
      <c r="U22" s="363">
        <f>E22-(E24+E25)</f>
        <v>0</v>
      </c>
      <c r="V22" s="364">
        <f>F22-(F24+F25)</f>
        <v>0</v>
      </c>
      <c r="W22" s="364">
        <f>H22-(H24+H25)</f>
        <v>0</v>
      </c>
      <c r="X22" s="364">
        <f>I22-(I24+I25)</f>
        <v>0</v>
      </c>
      <c r="Y22" s="364">
        <f>K22-(K24+K25)</f>
        <v>0</v>
      </c>
      <c r="Z22" s="364">
        <f>L22-(L24+L25)</f>
        <v>0</v>
      </c>
      <c r="AA22" s="364">
        <f>N22-(N24+N25)</f>
        <v>0</v>
      </c>
      <c r="AB22" s="365">
        <f>O22-(O24+O25)</f>
        <v>0</v>
      </c>
      <c r="AC22" s="285"/>
      <c r="AD22" s="366">
        <f t="shared" si="1"/>
        <v>3</v>
      </c>
      <c r="AE22" s="362" t="str">
        <f t="shared" si="1"/>
        <v>WOOD CHIPS, PARTICLES AND RESIDUES</v>
      </c>
      <c r="AF22" s="287" t="s">
        <v>263</v>
      </c>
      <c r="AG22" s="358" t="str">
        <f>IF(ISNUMBER(#REF!+E22-K22),#REF!+E22-K22,IF(ISNUMBER(K22-E22),"NT " &amp; K22-E22,"…"))</f>
        <v>NT -266.373</v>
      </c>
      <c r="AH22" s="359" t="str">
        <f>IF(ISNUMBER(#REF!+H22-N22),#REF!+H22-N22,IF(ISNUMBER(N22-H22),"NT " &amp; N22-H22,"…"))</f>
        <v>NT -217.4081</v>
      </c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  <c r="AT22" s="296"/>
      <c r="AU22" s="296"/>
      <c r="AV22" s="296"/>
      <c r="AW22" s="296"/>
      <c r="AX22" s="296"/>
      <c r="AY22" s="296"/>
      <c r="AZ22" s="296"/>
      <c r="BA22" s="296"/>
      <c r="BB22" s="296"/>
      <c r="BC22" s="296"/>
      <c r="BD22" s="296"/>
      <c r="BE22" s="296"/>
      <c r="BF22" s="296"/>
      <c r="BG22" s="296"/>
      <c r="BH22" s="296"/>
      <c r="BI22" s="296"/>
      <c r="BJ22" s="296"/>
      <c r="BK22" s="296"/>
      <c r="BL22" s="296"/>
      <c r="BM22" s="296"/>
      <c r="BN22" s="296"/>
      <c r="BO22" s="296"/>
      <c r="BP22" s="296"/>
      <c r="BQ22" s="296"/>
      <c r="BR22" s="296"/>
      <c r="BS22" s="296"/>
      <c r="BT22" s="296"/>
      <c r="BU22" s="296"/>
      <c r="BV22" s="296"/>
      <c r="BW22" s="296"/>
      <c r="BX22" s="296"/>
      <c r="BY22" s="296"/>
      <c r="BZ22" s="296"/>
      <c r="CA22" s="296"/>
      <c r="CB22" s="296"/>
      <c r="CC22" s="296"/>
      <c r="CD22" s="296"/>
      <c r="CE22" s="296"/>
      <c r="CF22" s="296"/>
      <c r="CG22" s="296"/>
      <c r="CH22" s="296"/>
      <c r="CI22" s="296"/>
      <c r="CJ22" s="296"/>
      <c r="CK22" s="296"/>
      <c r="CL22" s="296"/>
      <c r="CM22" s="296"/>
      <c r="CN22" s="296"/>
      <c r="CO22" s="296"/>
      <c r="CP22" s="296"/>
      <c r="CQ22" s="296"/>
      <c r="CR22" s="296"/>
      <c r="CS22" s="296"/>
      <c r="CT22" s="296"/>
      <c r="CU22" s="296"/>
      <c r="CV22" s="296"/>
      <c r="CW22" s="296"/>
      <c r="CX22" s="296"/>
      <c r="CY22" s="296"/>
      <c r="CZ22" s="296"/>
      <c r="DA22" s="296"/>
      <c r="DB22" s="296"/>
      <c r="DC22" s="296"/>
      <c r="DD22" s="296"/>
      <c r="DE22" s="296"/>
      <c r="DF22" s="296"/>
      <c r="DG22" s="296"/>
      <c r="DH22" s="296"/>
      <c r="DI22" s="296"/>
      <c r="DJ22" s="296"/>
      <c r="DK22" s="296"/>
      <c r="DL22" s="296"/>
      <c r="DM22" s="296"/>
      <c r="DN22" s="296"/>
      <c r="DO22" s="296"/>
      <c r="DP22" s="296"/>
      <c r="DQ22" s="296"/>
      <c r="DR22" s="296"/>
      <c r="DS22" s="296"/>
      <c r="DT22" s="296"/>
      <c r="DU22" s="296"/>
      <c r="DV22" s="296"/>
      <c r="DW22" s="296"/>
      <c r="DX22" s="296"/>
      <c r="DY22" s="296"/>
      <c r="DZ22" s="296"/>
      <c r="EA22" s="296"/>
      <c r="EB22" s="296"/>
      <c r="EC22" s="296"/>
      <c r="ED22" s="296"/>
      <c r="EE22" s="296"/>
      <c r="EF22" s="296"/>
      <c r="EG22" s="296"/>
      <c r="EH22" s="296"/>
      <c r="EI22" s="296"/>
      <c r="EJ22" s="296"/>
      <c r="EK22" s="296"/>
      <c r="EL22" s="296"/>
      <c r="EM22" s="296"/>
      <c r="EN22" s="296"/>
      <c r="EO22" s="296"/>
      <c r="EP22" s="296"/>
      <c r="EQ22" s="296"/>
      <c r="ER22" s="296"/>
      <c r="ES22" s="296"/>
      <c r="ET22" s="296"/>
      <c r="EU22" s="296"/>
      <c r="EV22" s="296"/>
      <c r="EW22" s="296"/>
      <c r="EX22" s="296"/>
      <c r="EY22" s="296"/>
      <c r="EZ22" s="296"/>
      <c r="FA22" s="296"/>
      <c r="FB22" s="296"/>
      <c r="FC22" s="296"/>
      <c r="FD22" s="296"/>
      <c r="FE22" s="296"/>
      <c r="FF22" s="296"/>
      <c r="FG22" s="296"/>
      <c r="FH22" s="296"/>
      <c r="FI22" s="296"/>
      <c r="FJ22" s="296"/>
      <c r="FK22" s="296"/>
      <c r="FL22" s="296"/>
      <c r="FM22" s="296"/>
      <c r="FN22" s="296"/>
      <c r="FO22" s="296"/>
      <c r="FP22" s="296"/>
      <c r="FQ22" s="296"/>
      <c r="FR22" s="296"/>
      <c r="FS22" s="296"/>
      <c r="FT22" s="296"/>
      <c r="FU22" s="296"/>
      <c r="FV22" s="296"/>
      <c r="FW22" s="296"/>
      <c r="FX22" s="296"/>
      <c r="FY22" s="296"/>
      <c r="FZ22" s="296"/>
      <c r="GA22" s="296"/>
      <c r="GB22" s="296"/>
      <c r="GC22" s="296"/>
      <c r="GD22" s="296"/>
      <c r="GE22" s="296"/>
      <c r="GF22" s="296"/>
      <c r="GG22" s="296"/>
      <c r="GH22" s="296"/>
      <c r="GI22" s="296"/>
      <c r="GJ22" s="296"/>
      <c r="GK22" s="296"/>
      <c r="GL22" s="296"/>
      <c r="GM22" s="296"/>
      <c r="GN22" s="296"/>
      <c r="GO22" s="296"/>
      <c r="GP22" s="296"/>
      <c r="GQ22" s="296"/>
      <c r="GR22" s="296"/>
      <c r="GS22" s="296"/>
      <c r="GT22" s="296"/>
      <c r="GU22" s="296"/>
      <c r="GV22" s="296"/>
      <c r="GW22" s="296"/>
      <c r="GX22" s="296"/>
      <c r="GY22" s="296"/>
      <c r="GZ22" s="296"/>
      <c r="HA22" s="296"/>
      <c r="HB22" s="296"/>
      <c r="HC22" s="296"/>
      <c r="HD22" s="296"/>
      <c r="HE22" s="296"/>
      <c r="HF22" s="296"/>
      <c r="HG22" s="296"/>
      <c r="HH22" s="296"/>
      <c r="HI22" s="296"/>
      <c r="HJ22" s="296"/>
      <c r="HK22" s="296"/>
      <c r="HL22" s="296"/>
      <c r="HM22" s="296"/>
      <c r="HN22" s="296"/>
      <c r="HO22" s="296"/>
      <c r="HP22" s="296"/>
      <c r="HQ22" s="296"/>
      <c r="HR22" s="296"/>
      <c r="HS22" s="296"/>
      <c r="HT22" s="296"/>
      <c r="HU22" s="296"/>
      <c r="HV22" s="296"/>
      <c r="HW22" s="296"/>
      <c r="HX22" s="296"/>
      <c r="HY22" s="296"/>
      <c r="HZ22" s="296"/>
      <c r="IA22" s="296"/>
      <c r="IB22" s="296"/>
      <c r="IC22" s="296"/>
      <c r="ID22" s="296"/>
      <c r="IE22" s="296"/>
      <c r="IF22" s="296"/>
      <c r="IG22" s="296"/>
      <c r="IH22" s="296"/>
      <c r="II22" s="296"/>
      <c r="IJ22" s="296"/>
      <c r="IK22" s="296"/>
      <c r="IL22" s="296"/>
      <c r="IM22" s="296"/>
      <c r="IN22" s="296"/>
      <c r="IO22" s="296"/>
      <c r="IP22" s="296"/>
      <c r="IQ22" s="296"/>
      <c r="IR22" s="296"/>
      <c r="IS22" s="296"/>
      <c r="IT22" s="296"/>
      <c r="IU22" s="296"/>
      <c r="IV22" s="296"/>
      <c r="IW22" s="296"/>
      <c r="IX22" s="296"/>
      <c r="IY22" s="296"/>
      <c r="IZ22" s="296"/>
      <c r="JA22" s="296"/>
      <c r="JB22" s="296"/>
      <c r="JC22" s="296"/>
      <c r="JD22" s="296"/>
      <c r="JE22" s="296"/>
      <c r="JF22" s="296"/>
      <c r="JG22" s="296"/>
      <c r="JH22" s="296"/>
      <c r="JI22" s="296"/>
      <c r="JJ22" s="296"/>
      <c r="JK22" s="296"/>
      <c r="JL22" s="296"/>
      <c r="JM22" s="296"/>
      <c r="JN22" s="296"/>
      <c r="JO22" s="296"/>
      <c r="JP22" s="296"/>
      <c r="JQ22" s="296"/>
      <c r="JR22" s="296"/>
      <c r="JS22" s="296"/>
      <c r="JT22" s="296"/>
      <c r="JU22" s="296"/>
      <c r="JV22" s="296"/>
      <c r="JW22" s="296"/>
      <c r="JX22" s="296"/>
      <c r="JY22" s="296"/>
      <c r="JZ22" s="296"/>
      <c r="KA22" s="296"/>
      <c r="KB22" s="296"/>
      <c r="KC22" s="296"/>
      <c r="KD22" s="296"/>
      <c r="KE22" s="296"/>
      <c r="KF22" s="296"/>
      <c r="KG22" s="296"/>
      <c r="KH22" s="296"/>
      <c r="KI22" s="296"/>
      <c r="KJ22" s="296"/>
      <c r="KK22" s="296"/>
      <c r="KL22" s="296"/>
      <c r="KM22" s="296"/>
      <c r="KN22" s="296"/>
      <c r="KO22" s="296"/>
      <c r="KP22" s="296"/>
      <c r="KQ22" s="296"/>
      <c r="KR22" s="296"/>
      <c r="KS22" s="296"/>
      <c r="KT22" s="296"/>
      <c r="KU22" s="296"/>
      <c r="KV22" s="296"/>
      <c r="KW22" s="296"/>
      <c r="KX22" s="296"/>
      <c r="KY22" s="296"/>
      <c r="KZ22" s="296"/>
      <c r="LA22" s="296"/>
      <c r="LB22" s="296"/>
      <c r="LC22" s="296"/>
      <c r="LD22" s="296"/>
      <c r="LE22" s="296"/>
      <c r="LF22" s="296"/>
      <c r="LG22" s="296"/>
      <c r="LH22" s="296"/>
      <c r="LI22" s="296"/>
      <c r="LJ22" s="296"/>
      <c r="LK22" s="296"/>
      <c r="LL22" s="296"/>
      <c r="LM22" s="296"/>
      <c r="LN22" s="296"/>
      <c r="LO22" s="296"/>
      <c r="LP22" s="296"/>
      <c r="LQ22" s="296"/>
      <c r="LR22" s="296"/>
      <c r="LS22" s="296"/>
      <c r="LT22" s="296"/>
      <c r="LU22" s="296"/>
      <c r="LV22" s="296"/>
      <c r="LW22" s="296"/>
      <c r="LX22" s="296"/>
      <c r="LY22" s="296"/>
      <c r="LZ22" s="296"/>
      <c r="MA22" s="296"/>
      <c r="MB22" s="296"/>
      <c r="MC22" s="296"/>
      <c r="MD22" s="296"/>
      <c r="ME22" s="296"/>
      <c r="MF22" s="296"/>
      <c r="MG22" s="296"/>
      <c r="MH22" s="296"/>
      <c r="MI22" s="296"/>
      <c r="MJ22" s="296"/>
      <c r="MK22" s="296"/>
      <c r="ML22" s="296"/>
      <c r="MM22" s="296"/>
      <c r="MN22" s="296"/>
      <c r="MO22" s="296"/>
      <c r="MP22" s="296"/>
      <c r="MQ22" s="296"/>
      <c r="MR22" s="296"/>
      <c r="MS22" s="296"/>
      <c r="MT22" s="296"/>
      <c r="MU22" s="296"/>
      <c r="MV22" s="296"/>
      <c r="MW22" s="296"/>
      <c r="MX22" s="296"/>
      <c r="MY22" s="296"/>
      <c r="MZ22" s="296"/>
      <c r="NA22" s="296"/>
      <c r="NB22" s="296"/>
      <c r="NC22" s="296"/>
      <c r="ND22" s="296"/>
      <c r="NE22" s="296"/>
      <c r="NF22" s="296"/>
      <c r="NG22" s="296"/>
      <c r="NH22" s="296"/>
      <c r="NI22" s="296"/>
      <c r="NJ22" s="296"/>
      <c r="NK22" s="296"/>
      <c r="NL22" s="296"/>
      <c r="NM22" s="296"/>
      <c r="NN22" s="296"/>
      <c r="NO22" s="296"/>
      <c r="NP22" s="296"/>
      <c r="NQ22" s="296"/>
      <c r="NR22" s="296"/>
      <c r="NS22" s="296"/>
      <c r="NT22" s="296"/>
      <c r="NU22" s="296"/>
      <c r="NV22" s="296"/>
      <c r="NW22" s="296"/>
      <c r="NX22" s="296"/>
      <c r="NY22" s="296"/>
      <c r="NZ22" s="296"/>
      <c r="OA22" s="296"/>
      <c r="OB22" s="296"/>
      <c r="OC22" s="296"/>
      <c r="OD22" s="296"/>
      <c r="OE22" s="296"/>
      <c r="OF22" s="296"/>
      <c r="OG22" s="296"/>
      <c r="OH22" s="296"/>
      <c r="OI22" s="296"/>
      <c r="OJ22" s="296"/>
      <c r="OK22" s="296"/>
      <c r="OL22" s="296"/>
      <c r="OM22" s="296"/>
      <c r="ON22" s="296"/>
      <c r="OO22" s="296"/>
      <c r="OP22" s="296"/>
      <c r="OQ22" s="296"/>
      <c r="OR22" s="296"/>
      <c r="OS22" s="296"/>
      <c r="OT22" s="296"/>
      <c r="OU22" s="296"/>
      <c r="OV22" s="296"/>
      <c r="OW22" s="296"/>
      <c r="OX22" s="296"/>
      <c r="OY22" s="296"/>
      <c r="OZ22" s="296"/>
      <c r="PA22" s="296"/>
      <c r="PB22" s="296"/>
      <c r="PC22" s="296"/>
      <c r="PD22" s="296"/>
      <c r="PE22" s="296"/>
      <c r="PF22" s="296"/>
      <c r="PG22" s="296"/>
      <c r="PH22" s="296"/>
      <c r="PI22" s="296"/>
      <c r="PJ22" s="296"/>
      <c r="PK22" s="296"/>
      <c r="PL22" s="296"/>
      <c r="PM22" s="296"/>
      <c r="PN22" s="296"/>
      <c r="PO22" s="296"/>
      <c r="PP22" s="296"/>
      <c r="PQ22" s="296"/>
      <c r="PR22" s="296"/>
      <c r="PS22" s="296"/>
      <c r="PT22" s="296"/>
      <c r="PU22" s="296"/>
      <c r="PV22" s="296"/>
      <c r="PW22" s="296"/>
      <c r="PX22" s="296"/>
      <c r="PY22" s="296"/>
      <c r="PZ22" s="296"/>
      <c r="QA22" s="296"/>
      <c r="QB22" s="296"/>
      <c r="QC22" s="296"/>
      <c r="QD22" s="296"/>
      <c r="QE22" s="296"/>
      <c r="QF22" s="296"/>
      <c r="QG22" s="296"/>
      <c r="QH22" s="296"/>
      <c r="QI22" s="296"/>
      <c r="QJ22" s="296"/>
      <c r="QK22" s="296"/>
      <c r="QL22" s="296"/>
      <c r="QM22" s="296"/>
      <c r="QN22" s="296"/>
      <c r="QO22" s="296"/>
      <c r="QP22" s="296"/>
      <c r="QQ22" s="296"/>
      <c r="QR22" s="296"/>
      <c r="QS22" s="296"/>
      <c r="QT22" s="296"/>
      <c r="QU22" s="296"/>
      <c r="QV22" s="296"/>
      <c r="QW22" s="296"/>
      <c r="QX22" s="296"/>
      <c r="QY22" s="296"/>
      <c r="QZ22" s="296"/>
      <c r="RA22" s="296"/>
      <c r="RB22" s="296"/>
      <c r="RC22" s="296"/>
      <c r="RD22" s="296"/>
      <c r="RE22" s="296"/>
      <c r="RF22" s="296"/>
      <c r="RG22" s="296"/>
      <c r="RH22" s="296"/>
      <c r="RI22" s="296"/>
      <c r="RJ22" s="296"/>
      <c r="RK22" s="296"/>
      <c r="RL22" s="296"/>
      <c r="RM22" s="296"/>
      <c r="RN22" s="296"/>
      <c r="RO22" s="296"/>
      <c r="RP22" s="296"/>
      <c r="RQ22" s="296"/>
      <c r="RR22" s="296"/>
      <c r="RS22" s="296"/>
      <c r="RT22" s="296"/>
      <c r="RU22" s="296"/>
      <c r="RV22" s="296"/>
      <c r="RW22" s="296"/>
      <c r="RX22" s="296"/>
      <c r="RY22" s="296"/>
      <c r="RZ22" s="296"/>
      <c r="SA22" s="296"/>
      <c r="SB22" s="296"/>
      <c r="SC22" s="296"/>
      <c r="SD22" s="296"/>
      <c r="SE22" s="296"/>
      <c r="SF22" s="296"/>
      <c r="SG22" s="296"/>
      <c r="SH22" s="296"/>
      <c r="SI22" s="296"/>
      <c r="SJ22" s="296"/>
      <c r="SK22" s="296"/>
      <c r="SL22" s="296"/>
      <c r="SM22" s="296"/>
      <c r="SN22" s="296"/>
      <c r="SO22" s="296"/>
      <c r="SP22" s="296"/>
      <c r="SQ22" s="296"/>
      <c r="SR22" s="296"/>
      <c r="SS22" s="296"/>
      <c r="ST22" s="296"/>
      <c r="SU22" s="296"/>
      <c r="SV22" s="296"/>
      <c r="SW22" s="296"/>
      <c r="SX22" s="296"/>
      <c r="SY22" s="296"/>
      <c r="SZ22" s="296"/>
      <c r="TA22" s="296"/>
      <c r="TB22" s="296"/>
      <c r="TC22" s="296"/>
      <c r="TD22" s="296"/>
      <c r="TE22" s="296"/>
      <c r="TF22" s="296"/>
      <c r="TG22" s="296"/>
      <c r="TH22" s="296"/>
      <c r="TI22" s="296"/>
      <c r="TJ22" s="296"/>
      <c r="TK22" s="296"/>
      <c r="TL22" s="296"/>
      <c r="TM22" s="296"/>
      <c r="TN22" s="296"/>
      <c r="TO22" s="296"/>
      <c r="TP22" s="296"/>
      <c r="TQ22" s="296"/>
      <c r="TR22" s="296"/>
      <c r="TS22" s="296"/>
      <c r="TT22" s="296"/>
      <c r="TU22" s="296"/>
      <c r="TV22" s="296"/>
      <c r="TW22" s="296"/>
      <c r="TX22" s="296"/>
      <c r="TY22" s="296"/>
      <c r="TZ22" s="296"/>
      <c r="UA22" s="296"/>
      <c r="UB22" s="296"/>
      <c r="UC22" s="296"/>
      <c r="UD22" s="296"/>
      <c r="UE22" s="296"/>
      <c r="UF22" s="296"/>
      <c r="UG22" s="296"/>
      <c r="UH22" s="296"/>
      <c r="UI22" s="296"/>
      <c r="UJ22" s="296"/>
      <c r="UK22" s="296"/>
      <c r="UL22" s="296"/>
      <c r="UM22" s="296"/>
      <c r="UN22" s="296"/>
      <c r="UO22" s="296"/>
      <c r="UP22" s="296"/>
      <c r="UQ22" s="296"/>
      <c r="UR22" s="296"/>
      <c r="US22" s="296"/>
      <c r="UT22" s="296"/>
      <c r="UU22" s="296"/>
      <c r="UV22" s="296"/>
      <c r="UW22" s="296"/>
      <c r="UX22" s="296"/>
      <c r="UY22" s="296"/>
      <c r="UZ22" s="296"/>
      <c r="VA22" s="296"/>
      <c r="VB22" s="296"/>
      <c r="VC22" s="296"/>
      <c r="VD22" s="296"/>
      <c r="VE22" s="296"/>
      <c r="VF22" s="296"/>
      <c r="VG22" s="296"/>
      <c r="VH22" s="296"/>
      <c r="VI22" s="296"/>
      <c r="VJ22" s="296"/>
      <c r="VK22" s="296"/>
      <c r="VL22" s="296"/>
      <c r="VM22" s="296"/>
      <c r="VN22" s="296"/>
      <c r="VO22" s="296"/>
      <c r="VP22" s="296"/>
      <c r="VQ22" s="296"/>
      <c r="VR22" s="296"/>
      <c r="VS22" s="296"/>
      <c r="VT22" s="296"/>
      <c r="VU22" s="296"/>
      <c r="VV22" s="296"/>
      <c r="VW22" s="296"/>
      <c r="VX22" s="296"/>
      <c r="VY22" s="296"/>
      <c r="VZ22" s="296"/>
      <c r="WA22" s="296"/>
      <c r="WB22" s="296"/>
      <c r="WC22" s="296"/>
      <c r="WD22" s="296"/>
      <c r="WE22" s="296"/>
      <c r="WF22" s="296"/>
      <c r="WG22" s="296"/>
      <c r="WH22" s="296"/>
      <c r="WI22" s="296"/>
      <c r="WJ22" s="296"/>
      <c r="WK22" s="296"/>
      <c r="WL22" s="296"/>
      <c r="WM22" s="296"/>
      <c r="WN22" s="296"/>
      <c r="WO22" s="296"/>
      <c r="WP22" s="296"/>
      <c r="WQ22" s="296"/>
      <c r="WR22" s="296"/>
      <c r="WS22" s="296"/>
      <c r="WT22" s="296"/>
      <c r="WU22" s="296"/>
      <c r="WV22" s="296"/>
      <c r="WW22" s="296"/>
      <c r="WX22" s="296"/>
      <c r="WY22" s="296"/>
      <c r="WZ22" s="296"/>
      <c r="XA22" s="296"/>
      <c r="XB22" s="296"/>
      <c r="XC22" s="296"/>
      <c r="XD22" s="296"/>
      <c r="XE22" s="296"/>
      <c r="XF22" s="296"/>
      <c r="XG22" s="296"/>
      <c r="XH22" s="296"/>
      <c r="XI22" s="296"/>
      <c r="XJ22" s="296"/>
      <c r="XK22" s="296"/>
      <c r="XL22" s="296"/>
      <c r="XM22" s="296"/>
      <c r="XN22" s="296"/>
      <c r="XO22" s="296"/>
      <c r="XP22" s="296"/>
      <c r="XQ22" s="296"/>
      <c r="XR22" s="296"/>
      <c r="XS22" s="296"/>
      <c r="XT22" s="296"/>
      <c r="XU22" s="296"/>
      <c r="XV22" s="296"/>
      <c r="XW22" s="296"/>
      <c r="XX22" s="296"/>
      <c r="XY22" s="296"/>
      <c r="XZ22" s="296"/>
      <c r="YA22" s="296"/>
      <c r="YB22" s="296"/>
      <c r="YC22" s="296"/>
      <c r="YD22" s="296"/>
      <c r="YE22" s="296"/>
      <c r="YF22" s="296"/>
      <c r="YG22" s="296"/>
      <c r="YH22" s="296"/>
      <c r="YI22" s="296"/>
      <c r="YJ22" s="296"/>
      <c r="YK22" s="296"/>
      <c r="YL22" s="296"/>
      <c r="YM22" s="296"/>
      <c r="YN22" s="296"/>
      <c r="YO22" s="296"/>
      <c r="YP22" s="296"/>
      <c r="YQ22" s="296"/>
      <c r="YR22" s="296"/>
      <c r="YS22" s="296"/>
      <c r="YT22" s="296"/>
      <c r="YU22" s="296"/>
      <c r="YV22" s="296"/>
      <c r="YW22" s="296"/>
      <c r="YX22" s="296"/>
      <c r="YY22" s="296"/>
      <c r="YZ22" s="296"/>
      <c r="ZA22" s="296"/>
      <c r="ZB22" s="296"/>
      <c r="ZC22" s="296"/>
      <c r="ZD22" s="296"/>
      <c r="ZE22" s="296"/>
      <c r="ZF22" s="296"/>
      <c r="ZG22" s="296"/>
      <c r="ZH22" s="296"/>
      <c r="ZI22" s="296"/>
      <c r="ZJ22" s="296"/>
      <c r="ZK22" s="296"/>
      <c r="ZL22" s="296"/>
      <c r="ZM22" s="296"/>
      <c r="ZN22" s="296"/>
      <c r="ZO22" s="296"/>
      <c r="ZP22" s="296"/>
      <c r="ZQ22" s="296"/>
      <c r="ZR22" s="296"/>
      <c r="ZS22" s="296"/>
      <c r="ZT22" s="296"/>
      <c r="ZU22" s="296"/>
      <c r="ZV22" s="296"/>
      <c r="ZW22" s="296"/>
      <c r="ZX22" s="296"/>
      <c r="ZY22" s="296"/>
      <c r="ZZ22" s="296"/>
      <c r="AAA22" s="296"/>
      <c r="AAB22" s="296"/>
      <c r="AAC22" s="296"/>
      <c r="AAD22" s="296"/>
      <c r="AAE22" s="296"/>
      <c r="AAF22" s="296"/>
      <c r="AAG22" s="296"/>
      <c r="AAH22" s="296"/>
      <c r="AAI22" s="296"/>
      <c r="AAJ22" s="296"/>
      <c r="AAK22" s="296"/>
      <c r="AAL22" s="296"/>
      <c r="AAM22" s="296"/>
      <c r="AAN22" s="296"/>
      <c r="AAO22" s="296"/>
      <c r="AAP22" s="296"/>
      <c r="AAQ22" s="296"/>
      <c r="AAR22" s="296"/>
      <c r="AAS22" s="296"/>
      <c r="AAT22" s="296"/>
      <c r="AAU22" s="296"/>
      <c r="AAV22" s="296"/>
      <c r="AAW22" s="296"/>
      <c r="AAX22" s="296"/>
      <c r="AAY22" s="296"/>
      <c r="AAZ22" s="296"/>
      <c r="ABA22" s="296"/>
      <c r="ABB22" s="296"/>
      <c r="ABC22" s="296"/>
      <c r="ABD22" s="296"/>
      <c r="ABE22" s="296"/>
      <c r="ABF22" s="296"/>
      <c r="ABG22" s="296"/>
      <c r="ABH22" s="296"/>
      <c r="ABI22" s="296"/>
      <c r="ABJ22" s="296"/>
      <c r="ABK22" s="296"/>
      <c r="ABL22" s="296"/>
      <c r="ABM22" s="296"/>
      <c r="ABN22" s="296"/>
      <c r="ABO22" s="296"/>
      <c r="ABP22" s="296"/>
      <c r="ABQ22" s="296"/>
      <c r="ABR22" s="296"/>
      <c r="ABS22" s="296"/>
      <c r="ABT22" s="296"/>
      <c r="ABU22" s="296"/>
      <c r="ABV22" s="296"/>
      <c r="ABW22" s="296"/>
      <c r="ABX22" s="296"/>
      <c r="ABY22" s="296"/>
      <c r="ABZ22" s="296"/>
      <c r="ACA22" s="296"/>
      <c r="ACB22" s="296"/>
      <c r="ACC22" s="296"/>
      <c r="ACD22" s="296"/>
      <c r="ACE22" s="296"/>
      <c r="ACF22" s="296"/>
      <c r="ACG22" s="296"/>
      <c r="ACH22" s="296"/>
      <c r="ACI22" s="296"/>
      <c r="ACJ22" s="296"/>
      <c r="ACK22" s="296"/>
      <c r="ACL22" s="296"/>
      <c r="ACM22" s="296"/>
      <c r="ACN22" s="296"/>
      <c r="ACO22" s="296"/>
      <c r="ACP22" s="296"/>
      <c r="ACQ22" s="296"/>
      <c r="ACR22" s="296"/>
      <c r="ACS22" s="296"/>
      <c r="ACT22" s="296"/>
      <c r="ACU22" s="296"/>
      <c r="ACV22" s="296"/>
      <c r="ACW22" s="296"/>
      <c r="ACX22" s="296"/>
      <c r="ACY22" s="296"/>
      <c r="ACZ22" s="296"/>
      <c r="ADA22" s="296"/>
      <c r="ADB22" s="296"/>
      <c r="ADC22" s="296"/>
      <c r="ADD22" s="296"/>
      <c r="ADE22" s="296"/>
      <c r="ADF22" s="296"/>
      <c r="ADG22" s="296"/>
      <c r="ADH22" s="296"/>
      <c r="ADI22" s="296"/>
      <c r="ADJ22" s="296"/>
      <c r="ADK22" s="296"/>
      <c r="ADL22" s="296"/>
      <c r="ADM22" s="296"/>
      <c r="ADN22" s="296"/>
      <c r="ADO22" s="296"/>
      <c r="ADP22" s="296"/>
      <c r="ADQ22" s="296"/>
      <c r="ADR22" s="296"/>
      <c r="ADS22" s="296"/>
      <c r="ADT22" s="296"/>
      <c r="ADU22" s="296"/>
      <c r="ADV22" s="296"/>
      <c r="ADW22" s="296"/>
      <c r="ADX22" s="296"/>
      <c r="ADY22" s="296"/>
      <c r="ADZ22" s="296"/>
      <c r="AEA22" s="296"/>
      <c r="AEB22" s="296"/>
      <c r="AEC22" s="296"/>
      <c r="AED22" s="296"/>
      <c r="AEE22" s="296"/>
      <c r="AEF22" s="296"/>
      <c r="AEG22" s="296"/>
      <c r="AEH22" s="296"/>
      <c r="AEI22" s="296"/>
      <c r="AEJ22" s="296"/>
      <c r="AEK22" s="296"/>
      <c r="AEL22" s="296"/>
      <c r="AEM22" s="296"/>
      <c r="AEN22" s="296"/>
      <c r="AEO22" s="296"/>
      <c r="AEP22" s="296"/>
      <c r="AEQ22" s="296"/>
      <c r="AER22" s="296"/>
      <c r="AES22" s="296"/>
      <c r="AET22" s="296"/>
      <c r="AEU22" s="296"/>
      <c r="AEV22" s="296"/>
      <c r="AEW22" s="296"/>
      <c r="AEX22" s="296"/>
      <c r="AEY22" s="296"/>
      <c r="AEZ22" s="296"/>
      <c r="AFA22" s="296"/>
      <c r="AFB22" s="296"/>
      <c r="AFC22" s="296"/>
      <c r="AFD22" s="296"/>
      <c r="AFE22" s="296"/>
      <c r="AFF22" s="296"/>
      <c r="AFG22" s="296"/>
      <c r="AFH22" s="296"/>
      <c r="AFI22" s="296"/>
      <c r="AFJ22" s="296"/>
      <c r="AFK22" s="296"/>
      <c r="AFL22" s="296"/>
      <c r="AFM22" s="296"/>
      <c r="AFN22" s="296"/>
      <c r="AFO22" s="296"/>
      <c r="AFP22" s="296"/>
      <c r="AFQ22" s="296"/>
      <c r="AFR22" s="296"/>
      <c r="AFS22" s="296"/>
      <c r="AFT22" s="296"/>
      <c r="AFU22" s="296"/>
      <c r="AFV22" s="296"/>
      <c r="AFW22" s="296"/>
      <c r="AFX22" s="296"/>
      <c r="AFY22" s="296"/>
      <c r="AFZ22" s="296"/>
      <c r="AGA22" s="296"/>
      <c r="AGB22" s="296"/>
      <c r="AGC22" s="296"/>
      <c r="AGD22" s="296"/>
      <c r="AGE22" s="296"/>
      <c r="AGF22" s="296"/>
      <c r="AGG22" s="296"/>
      <c r="AGH22" s="296"/>
      <c r="AGI22" s="296"/>
      <c r="AGJ22" s="296"/>
      <c r="AGK22" s="296"/>
      <c r="AGL22" s="296"/>
      <c r="AGM22" s="296"/>
      <c r="AGN22" s="296"/>
      <c r="AGO22" s="296"/>
      <c r="AGP22" s="296"/>
      <c r="AGQ22" s="296"/>
      <c r="AGR22" s="296"/>
      <c r="AGS22" s="296"/>
      <c r="AGT22" s="296"/>
      <c r="AGU22" s="296"/>
      <c r="AGV22" s="296"/>
      <c r="AGW22" s="296"/>
      <c r="AGX22" s="296"/>
      <c r="AGY22" s="296"/>
      <c r="AGZ22" s="296"/>
      <c r="AHA22" s="296"/>
      <c r="AHB22" s="296"/>
      <c r="AHC22" s="296"/>
      <c r="AHD22" s="296"/>
      <c r="AHE22" s="296"/>
      <c r="AHF22" s="296"/>
      <c r="AHG22" s="296"/>
      <c r="AHH22" s="296"/>
      <c r="AHI22" s="296"/>
      <c r="AHJ22" s="296"/>
      <c r="AHK22" s="296"/>
      <c r="AHL22" s="296"/>
      <c r="AHM22" s="296"/>
      <c r="AHN22" s="296"/>
      <c r="AHO22" s="296"/>
      <c r="AHP22" s="296"/>
      <c r="AHQ22" s="296"/>
      <c r="AHR22" s="296"/>
      <c r="AHS22" s="296"/>
      <c r="AHT22" s="296"/>
      <c r="AHU22" s="296"/>
      <c r="AHV22" s="296"/>
      <c r="AHW22" s="296"/>
      <c r="AHX22" s="296"/>
      <c r="AHY22" s="296"/>
      <c r="AHZ22" s="296"/>
      <c r="AIA22" s="296"/>
      <c r="AIB22" s="296"/>
      <c r="AIC22" s="296"/>
      <c r="AID22" s="296"/>
      <c r="AIE22" s="296"/>
      <c r="AIF22" s="296"/>
      <c r="AIG22" s="296"/>
      <c r="AIH22" s="296"/>
      <c r="AII22" s="296"/>
      <c r="AIJ22" s="296"/>
      <c r="AIK22" s="296"/>
      <c r="AIL22" s="296"/>
      <c r="AIM22" s="296"/>
      <c r="AIN22" s="296"/>
      <c r="AIO22" s="296"/>
      <c r="AIP22" s="296"/>
      <c r="AIQ22" s="296"/>
      <c r="AIR22" s="296"/>
      <c r="AIS22" s="296"/>
      <c r="AIT22" s="296"/>
      <c r="AIU22" s="296"/>
      <c r="AIV22" s="296"/>
      <c r="AIW22" s="296"/>
      <c r="AIX22" s="296"/>
      <c r="AIY22" s="296"/>
      <c r="AIZ22" s="296"/>
      <c r="AJA22" s="296"/>
      <c r="AJB22" s="296"/>
      <c r="AJC22" s="296"/>
      <c r="AJD22" s="296"/>
      <c r="AJE22" s="296"/>
      <c r="AJF22" s="296"/>
      <c r="AJG22" s="296"/>
      <c r="AJH22" s="296"/>
      <c r="AJI22" s="296"/>
      <c r="AJJ22" s="296"/>
      <c r="AJK22" s="296"/>
      <c r="AJL22" s="296"/>
      <c r="AJM22" s="296"/>
      <c r="AJN22" s="296"/>
      <c r="AJO22" s="296"/>
      <c r="AJP22" s="296"/>
      <c r="AJQ22" s="296"/>
      <c r="AJR22" s="296"/>
      <c r="AJS22" s="296"/>
      <c r="AJT22" s="296"/>
      <c r="AJU22" s="296"/>
      <c r="AJV22" s="296"/>
      <c r="AJW22" s="296"/>
      <c r="AJX22" s="296"/>
      <c r="AJY22" s="296"/>
      <c r="AJZ22" s="296"/>
      <c r="AKA22" s="296"/>
      <c r="AKB22" s="296"/>
      <c r="AKC22" s="296"/>
      <c r="AKD22" s="296"/>
      <c r="AKE22" s="296"/>
      <c r="AKF22" s="296"/>
      <c r="AKG22" s="296"/>
      <c r="AKH22" s="296"/>
      <c r="AKI22" s="296"/>
      <c r="AKJ22" s="296"/>
      <c r="AKK22" s="296"/>
      <c r="AKL22" s="296"/>
      <c r="AKM22" s="296"/>
      <c r="AKN22" s="296"/>
      <c r="AKO22" s="296"/>
      <c r="AKP22" s="296"/>
      <c r="AKQ22" s="296"/>
      <c r="AKR22" s="296"/>
      <c r="AKS22" s="296"/>
      <c r="AKT22" s="296"/>
      <c r="AKU22" s="296"/>
      <c r="AKV22" s="296"/>
      <c r="AKW22" s="296"/>
      <c r="AKX22" s="296"/>
      <c r="AKY22" s="296"/>
      <c r="AKZ22" s="296"/>
      <c r="ALA22" s="296"/>
      <c r="ALB22" s="296"/>
      <c r="ALC22" s="296"/>
      <c r="ALD22" s="296"/>
      <c r="ALE22" s="296"/>
      <c r="ALF22" s="296"/>
      <c r="ALG22" s="296"/>
      <c r="ALH22" s="296"/>
      <c r="ALI22" s="296"/>
      <c r="ALJ22" s="296"/>
      <c r="ALK22" s="296"/>
      <c r="ALL22" s="296"/>
      <c r="ALM22" s="296"/>
      <c r="ALN22" s="296"/>
      <c r="ALO22" s="296"/>
      <c r="ALP22" s="296"/>
      <c r="ALQ22" s="296"/>
      <c r="ALR22" s="296"/>
      <c r="ALS22" s="296"/>
      <c r="ALT22" s="296"/>
      <c r="ALU22" s="296"/>
      <c r="ALV22" s="296"/>
      <c r="ALW22" s="296"/>
      <c r="ALX22" s="296"/>
      <c r="ALY22" s="296"/>
      <c r="ALZ22" s="296"/>
      <c r="AMA22" s="296"/>
      <c r="AMB22" s="296"/>
      <c r="AMC22" s="296"/>
      <c r="AMD22" s="296"/>
      <c r="AME22" s="296"/>
      <c r="AMF22" s="296"/>
      <c r="AMG22" s="296"/>
      <c r="AMH22" s="296"/>
      <c r="AMI22" s="296"/>
      <c r="AMJ22" s="296"/>
      <c r="AMK22" s="296"/>
      <c r="AML22" s="296"/>
      <c r="AMM22" s="296"/>
      <c r="AMN22" s="296"/>
      <c r="AMO22" s="296"/>
      <c r="AMP22" s="296"/>
      <c r="AMQ22" s="296"/>
      <c r="AMR22" s="296"/>
      <c r="AMS22" s="296"/>
      <c r="AMT22" s="296"/>
      <c r="AMU22" s="296"/>
      <c r="AMV22" s="296"/>
      <c r="AMW22" s="296"/>
      <c r="AMX22" s="296"/>
      <c r="AMY22" s="296"/>
      <c r="AMZ22" s="296"/>
      <c r="ANA22" s="296"/>
      <c r="ANB22" s="296"/>
      <c r="ANC22" s="296"/>
      <c r="AND22" s="296"/>
      <c r="ANE22" s="296"/>
      <c r="ANF22" s="296"/>
      <c r="ANG22" s="296"/>
      <c r="ANH22" s="296"/>
      <c r="ANI22" s="296"/>
      <c r="ANJ22" s="296"/>
      <c r="ANK22" s="296"/>
      <c r="ANL22" s="296"/>
      <c r="ANM22" s="296"/>
      <c r="ANN22" s="296"/>
      <c r="ANO22" s="296"/>
      <c r="ANP22" s="296"/>
      <c r="ANQ22" s="296"/>
      <c r="ANR22" s="296"/>
      <c r="ANS22" s="296"/>
      <c r="ANT22" s="296"/>
      <c r="ANU22" s="296"/>
      <c r="ANV22" s="296"/>
      <c r="ANW22" s="296"/>
      <c r="ANX22" s="296"/>
      <c r="ANY22" s="296"/>
      <c r="ANZ22" s="296"/>
      <c r="AOA22" s="296"/>
      <c r="AOB22" s="296"/>
      <c r="AOC22" s="296"/>
      <c r="AOD22" s="296"/>
      <c r="AOE22" s="296"/>
      <c r="AOF22" s="296"/>
      <c r="AOG22" s="296"/>
      <c r="AOH22" s="296"/>
      <c r="AOI22" s="296"/>
      <c r="AOJ22" s="296"/>
      <c r="AOK22" s="296"/>
      <c r="AOL22" s="296"/>
      <c r="AOM22" s="296"/>
      <c r="AON22" s="296"/>
      <c r="AOO22" s="296"/>
      <c r="AOP22" s="296"/>
      <c r="AOQ22" s="296"/>
      <c r="AOR22" s="296"/>
      <c r="AOS22" s="296"/>
      <c r="AOT22" s="296"/>
      <c r="AOU22" s="296"/>
      <c r="AOV22" s="296"/>
      <c r="AOW22" s="296"/>
      <c r="AOX22" s="296"/>
      <c r="AOY22" s="296"/>
      <c r="AOZ22" s="296"/>
      <c r="APA22" s="296"/>
      <c r="APB22" s="296"/>
      <c r="APC22" s="296"/>
      <c r="APD22" s="296"/>
      <c r="APE22" s="296"/>
      <c r="APF22" s="296"/>
      <c r="APG22" s="296"/>
      <c r="APH22" s="296"/>
      <c r="API22" s="296"/>
      <c r="APJ22" s="296"/>
      <c r="APK22" s="296"/>
      <c r="APL22" s="296"/>
      <c r="APM22" s="296"/>
      <c r="APN22" s="296"/>
      <c r="APO22" s="296"/>
      <c r="APP22" s="296"/>
      <c r="APQ22" s="296"/>
      <c r="APR22" s="296"/>
      <c r="APS22" s="296"/>
      <c r="APT22" s="296"/>
      <c r="APU22" s="296"/>
      <c r="APV22" s="296"/>
      <c r="APW22" s="296"/>
      <c r="APX22" s="296"/>
      <c r="APY22" s="296"/>
      <c r="APZ22" s="296"/>
      <c r="AQA22" s="296"/>
      <c r="AQB22" s="296"/>
      <c r="AQC22" s="296"/>
      <c r="AQD22" s="296"/>
      <c r="AQE22" s="296"/>
      <c r="AQF22" s="296"/>
      <c r="AQG22" s="296"/>
      <c r="AQH22" s="296"/>
      <c r="AQI22" s="296"/>
      <c r="AQJ22" s="296"/>
      <c r="AQK22" s="296"/>
      <c r="AQL22" s="296"/>
      <c r="AQM22" s="296"/>
      <c r="AQN22" s="296"/>
      <c r="AQO22" s="296"/>
      <c r="AQP22" s="296"/>
      <c r="AQQ22" s="296"/>
      <c r="AQR22" s="296"/>
      <c r="AQS22" s="296"/>
      <c r="AQT22" s="296"/>
      <c r="AQU22" s="296"/>
      <c r="AQV22" s="296"/>
      <c r="AQW22" s="296"/>
      <c r="AQX22" s="296"/>
      <c r="AQY22" s="296"/>
      <c r="AQZ22" s="296"/>
      <c r="ARA22" s="296"/>
      <c r="ARB22" s="296"/>
      <c r="ARC22" s="296"/>
      <c r="ARD22" s="296"/>
      <c r="ARE22" s="296"/>
      <c r="ARF22" s="296"/>
      <c r="ARG22" s="296"/>
      <c r="ARH22" s="296"/>
      <c r="ARI22" s="296"/>
      <c r="ARJ22" s="296"/>
      <c r="ARK22" s="296"/>
      <c r="ARL22" s="296"/>
      <c r="ARM22" s="296"/>
      <c r="ARN22" s="296"/>
      <c r="ARO22" s="296"/>
      <c r="ARP22" s="296"/>
      <c r="ARQ22" s="296"/>
      <c r="ARR22" s="296"/>
      <c r="ARS22" s="296"/>
      <c r="ART22" s="296"/>
      <c r="ARU22" s="296"/>
      <c r="ARV22" s="296"/>
      <c r="ARW22" s="296"/>
      <c r="ARX22" s="296"/>
      <c r="ARY22" s="296"/>
      <c r="ARZ22" s="296"/>
      <c r="ASA22" s="296"/>
      <c r="ASB22" s="296"/>
      <c r="ASC22" s="296"/>
      <c r="ASD22" s="296"/>
      <c r="ASE22" s="296"/>
      <c r="ASF22" s="296"/>
      <c r="ASG22" s="296"/>
      <c r="ASH22" s="296"/>
      <c r="ASI22" s="296"/>
      <c r="ASJ22" s="296"/>
      <c r="ASK22" s="296"/>
      <c r="ASL22" s="296"/>
      <c r="ASM22" s="296"/>
      <c r="ASN22" s="296"/>
      <c r="ASO22" s="296"/>
      <c r="ASP22" s="296"/>
      <c r="ASQ22" s="296"/>
      <c r="ASR22" s="296"/>
      <c r="ASS22" s="296"/>
      <c r="AST22" s="296"/>
      <c r="ASU22" s="296"/>
      <c r="ASV22" s="296"/>
      <c r="ASW22" s="296"/>
      <c r="ASX22" s="296"/>
      <c r="ASY22" s="296"/>
      <c r="ASZ22" s="296"/>
      <c r="ATA22" s="296"/>
      <c r="ATB22" s="296"/>
      <c r="ATC22" s="296"/>
      <c r="ATD22" s="296"/>
      <c r="ATE22" s="296"/>
      <c r="ATF22" s="296"/>
      <c r="ATG22" s="296"/>
      <c r="ATH22" s="296"/>
      <c r="ATI22" s="296"/>
      <c r="ATJ22" s="296"/>
      <c r="ATK22" s="296"/>
      <c r="ATL22" s="296"/>
      <c r="ATM22" s="296"/>
      <c r="ATN22" s="296"/>
      <c r="ATO22" s="296"/>
      <c r="ATP22" s="296"/>
      <c r="ATQ22" s="296"/>
      <c r="ATR22" s="296"/>
      <c r="ATS22" s="296"/>
      <c r="ATT22" s="296"/>
      <c r="ATU22" s="296"/>
      <c r="ATV22" s="296"/>
      <c r="ATW22" s="296"/>
      <c r="ATX22" s="296"/>
      <c r="ATY22" s="296"/>
      <c r="ATZ22" s="296"/>
      <c r="AUA22" s="296"/>
      <c r="AUB22" s="296"/>
      <c r="AUC22" s="296"/>
      <c r="AUD22" s="296"/>
      <c r="AUE22" s="296"/>
      <c r="AUF22" s="296"/>
      <c r="AUG22" s="296"/>
      <c r="AUH22" s="296"/>
      <c r="AUI22" s="296"/>
      <c r="AUJ22" s="296"/>
      <c r="AUK22" s="296"/>
      <c r="AUL22" s="296"/>
      <c r="AUM22" s="296"/>
      <c r="AUN22" s="296"/>
      <c r="AUO22" s="296"/>
      <c r="AUP22" s="296"/>
      <c r="AUQ22" s="296"/>
      <c r="AUR22" s="296"/>
      <c r="AUS22" s="296"/>
      <c r="AUT22" s="296"/>
      <c r="AUU22" s="296"/>
      <c r="AUV22" s="296"/>
      <c r="AUW22" s="296"/>
      <c r="AUX22" s="296"/>
      <c r="AUY22" s="296"/>
      <c r="AUZ22" s="296"/>
      <c r="AVA22" s="296"/>
      <c r="AVB22" s="296"/>
      <c r="AVC22" s="296"/>
      <c r="AVD22" s="296"/>
      <c r="AVE22" s="296"/>
      <c r="AVF22" s="296"/>
      <c r="AVG22" s="296"/>
      <c r="AVH22" s="296"/>
      <c r="AVI22" s="296"/>
      <c r="AVJ22" s="296"/>
      <c r="AVK22" s="296"/>
      <c r="AVL22" s="296"/>
      <c r="AVM22" s="296"/>
      <c r="AVN22" s="296"/>
      <c r="AVO22" s="296"/>
      <c r="AVP22" s="296"/>
      <c r="AVQ22" s="296"/>
      <c r="AVR22" s="296"/>
      <c r="AVS22" s="296"/>
      <c r="AVT22" s="296"/>
      <c r="AVU22" s="296"/>
      <c r="AVV22" s="296"/>
      <c r="AVW22" s="296"/>
      <c r="AVX22" s="296"/>
      <c r="AVY22" s="296"/>
      <c r="AVZ22" s="296"/>
      <c r="AWA22" s="296"/>
      <c r="AWB22" s="296"/>
      <c r="AWC22" s="296"/>
      <c r="AWD22" s="296"/>
      <c r="AWE22" s="296"/>
      <c r="AWF22" s="296"/>
      <c r="AWG22" s="296"/>
      <c r="AWH22" s="296"/>
      <c r="AWI22" s="296"/>
      <c r="AWJ22" s="296"/>
      <c r="AWK22" s="296"/>
      <c r="AWL22" s="296"/>
      <c r="AWM22" s="296"/>
      <c r="AWN22" s="296"/>
      <c r="AWO22" s="296"/>
      <c r="AWP22" s="296"/>
      <c r="AWQ22" s="296"/>
      <c r="AWR22" s="296"/>
      <c r="AWS22" s="296"/>
      <c r="AWT22" s="296"/>
      <c r="AWU22" s="296"/>
      <c r="AWV22" s="296"/>
      <c r="AWW22" s="296"/>
      <c r="AWX22" s="296"/>
      <c r="AWY22" s="296"/>
      <c r="AWZ22" s="296"/>
      <c r="AXA22" s="296"/>
      <c r="AXB22" s="296"/>
      <c r="AXC22" s="296"/>
      <c r="AXD22" s="296"/>
      <c r="AXE22" s="296"/>
      <c r="AXF22" s="296"/>
      <c r="AXG22" s="296"/>
      <c r="AXH22" s="296"/>
      <c r="AXI22" s="296"/>
      <c r="AXJ22" s="296"/>
      <c r="AXK22" s="296"/>
      <c r="AXL22" s="296"/>
      <c r="AXM22" s="296"/>
      <c r="AXN22" s="296"/>
      <c r="AXO22" s="296"/>
      <c r="AXP22" s="296"/>
      <c r="AXQ22" s="296"/>
      <c r="AXR22" s="296"/>
      <c r="AXS22" s="296"/>
      <c r="AXT22" s="296"/>
      <c r="AXU22" s="296"/>
      <c r="AXV22" s="296"/>
      <c r="AXW22" s="296"/>
      <c r="AXX22" s="296"/>
      <c r="AXY22" s="296"/>
      <c r="AXZ22" s="296"/>
      <c r="AYA22" s="296"/>
      <c r="AYB22" s="296"/>
      <c r="AYC22" s="296"/>
      <c r="AYD22" s="296"/>
      <c r="AYE22" s="296"/>
      <c r="AYF22" s="296"/>
      <c r="AYG22" s="296"/>
      <c r="AYH22" s="296"/>
      <c r="AYI22" s="296"/>
      <c r="AYJ22" s="296"/>
      <c r="AYK22" s="296"/>
      <c r="AYL22" s="296"/>
      <c r="AYM22" s="296"/>
      <c r="AYN22" s="296"/>
      <c r="AYO22" s="296"/>
      <c r="AYP22" s="296"/>
      <c r="AYQ22" s="296"/>
      <c r="AYR22" s="296"/>
      <c r="AYS22" s="296"/>
      <c r="AYT22" s="296"/>
      <c r="AYU22" s="296"/>
      <c r="AYV22" s="296"/>
      <c r="AYW22" s="296"/>
      <c r="AYX22" s="296"/>
      <c r="AYY22" s="296"/>
      <c r="AYZ22" s="296"/>
      <c r="AZA22" s="296"/>
      <c r="AZB22" s="296"/>
      <c r="AZC22" s="296"/>
      <c r="AZD22" s="296"/>
      <c r="AZE22" s="296"/>
      <c r="AZF22" s="296"/>
      <c r="AZG22" s="296"/>
      <c r="AZH22" s="296"/>
      <c r="AZI22" s="296"/>
      <c r="AZJ22" s="296"/>
      <c r="AZK22" s="296"/>
      <c r="AZL22" s="296"/>
      <c r="AZM22" s="296"/>
      <c r="AZN22" s="296"/>
      <c r="AZO22" s="296"/>
      <c r="AZP22" s="296"/>
      <c r="AZQ22" s="296"/>
      <c r="AZR22" s="296"/>
      <c r="AZS22" s="296"/>
      <c r="AZT22" s="296"/>
      <c r="AZU22" s="296"/>
      <c r="AZV22" s="296"/>
      <c r="AZW22" s="296"/>
      <c r="AZX22" s="296"/>
      <c r="AZY22" s="296"/>
      <c r="AZZ22" s="296"/>
      <c r="BAA22" s="296"/>
      <c r="BAB22" s="296"/>
      <c r="BAC22" s="296"/>
      <c r="BAD22" s="296"/>
      <c r="BAE22" s="296"/>
      <c r="BAF22" s="296"/>
      <c r="BAG22" s="296"/>
      <c r="BAH22" s="296"/>
      <c r="BAI22" s="296"/>
      <c r="BAJ22" s="296"/>
      <c r="BAK22" s="296"/>
      <c r="BAL22" s="296"/>
      <c r="BAM22" s="296"/>
      <c r="BAN22" s="296"/>
      <c r="BAO22" s="296"/>
      <c r="BAP22" s="296"/>
      <c r="BAQ22" s="296"/>
      <c r="BAR22" s="296"/>
      <c r="BAS22" s="296"/>
      <c r="BAT22" s="296"/>
      <c r="BAU22" s="296"/>
      <c r="BAV22" s="296"/>
      <c r="BAW22" s="296"/>
      <c r="BAX22" s="296"/>
      <c r="BAY22" s="296"/>
      <c r="BAZ22" s="296"/>
      <c r="BBA22" s="296"/>
      <c r="BBB22" s="296"/>
      <c r="BBC22" s="296"/>
      <c r="BBD22" s="296"/>
      <c r="BBE22" s="296"/>
      <c r="BBF22" s="296"/>
      <c r="BBG22" s="296"/>
      <c r="BBH22" s="296"/>
      <c r="BBI22" s="296"/>
      <c r="BBJ22" s="296"/>
      <c r="BBK22" s="296"/>
      <c r="BBL22" s="296"/>
      <c r="BBM22" s="296"/>
      <c r="BBN22" s="296"/>
      <c r="BBO22" s="296"/>
      <c r="BBP22" s="296"/>
      <c r="BBQ22" s="296"/>
      <c r="BBR22" s="296"/>
      <c r="BBS22" s="296"/>
      <c r="BBT22" s="296"/>
      <c r="BBU22" s="296"/>
      <c r="BBV22" s="296"/>
      <c r="BBW22" s="296"/>
      <c r="BBX22" s="296"/>
      <c r="BBY22" s="296"/>
      <c r="BBZ22" s="296"/>
      <c r="BCA22" s="296"/>
      <c r="BCB22" s="296"/>
      <c r="BCC22" s="296"/>
      <c r="BCD22" s="296"/>
      <c r="BCE22" s="296"/>
      <c r="BCF22" s="296"/>
      <c r="BCG22" s="296"/>
      <c r="BCH22" s="296"/>
      <c r="BCI22" s="296"/>
      <c r="BCJ22" s="296"/>
      <c r="BCK22" s="296"/>
      <c r="BCL22" s="296"/>
      <c r="BCM22" s="296"/>
      <c r="BCN22" s="296"/>
      <c r="BCO22" s="296"/>
      <c r="BCP22" s="296"/>
      <c r="BCQ22" s="296"/>
      <c r="BCR22" s="296"/>
      <c r="BCS22" s="296"/>
      <c r="BCT22" s="296"/>
      <c r="BCU22" s="296"/>
      <c r="BCV22" s="296"/>
      <c r="BCW22" s="296"/>
      <c r="BCX22" s="296"/>
      <c r="BCY22" s="296"/>
      <c r="BCZ22" s="296"/>
      <c r="BDA22" s="296"/>
      <c r="BDB22" s="296"/>
      <c r="BDC22" s="296"/>
      <c r="BDD22" s="296"/>
      <c r="BDE22" s="296"/>
      <c r="BDF22" s="296"/>
      <c r="BDG22" s="296"/>
      <c r="BDH22" s="296"/>
      <c r="BDI22" s="296"/>
      <c r="BDJ22" s="296"/>
      <c r="BDK22" s="296"/>
      <c r="BDL22" s="296"/>
      <c r="BDM22" s="296"/>
      <c r="BDN22" s="296"/>
      <c r="BDO22" s="296"/>
      <c r="BDP22" s="296"/>
      <c r="BDQ22" s="296"/>
      <c r="BDR22" s="296"/>
      <c r="BDS22" s="296"/>
      <c r="BDT22" s="296"/>
      <c r="BDU22" s="296"/>
      <c r="BDV22" s="296"/>
      <c r="BDW22" s="296"/>
      <c r="BDX22" s="296"/>
      <c r="BDY22" s="296"/>
      <c r="BDZ22" s="296"/>
      <c r="BEA22" s="296"/>
      <c r="BEB22" s="296"/>
      <c r="BEC22" s="296"/>
      <c r="BED22" s="296"/>
      <c r="BEE22" s="296"/>
      <c r="BEF22" s="296"/>
      <c r="BEG22" s="296"/>
      <c r="BEH22" s="296"/>
      <c r="BEI22" s="296"/>
      <c r="BEJ22" s="296"/>
      <c r="BEK22" s="296"/>
      <c r="BEL22" s="296"/>
      <c r="BEM22" s="296"/>
      <c r="BEN22" s="296"/>
      <c r="BEO22" s="296"/>
      <c r="BEP22" s="296"/>
      <c r="BEQ22" s="296"/>
      <c r="BER22" s="296"/>
      <c r="BES22" s="296"/>
      <c r="BET22" s="296"/>
      <c r="BEU22" s="296"/>
      <c r="BEV22" s="296"/>
      <c r="BEW22" s="296"/>
      <c r="BEX22" s="296"/>
      <c r="BEY22" s="296"/>
      <c r="BEZ22" s="296"/>
      <c r="BFA22" s="296"/>
      <c r="BFB22" s="296"/>
      <c r="BFC22" s="296"/>
      <c r="BFD22" s="296"/>
      <c r="BFE22" s="296"/>
      <c r="BFF22" s="296"/>
      <c r="BFG22" s="296"/>
      <c r="BFH22" s="296"/>
      <c r="BFI22" s="296"/>
      <c r="BFJ22" s="296"/>
      <c r="BFK22" s="296"/>
      <c r="BFL22" s="296"/>
      <c r="BFM22" s="296"/>
      <c r="BFN22" s="296"/>
      <c r="BFO22" s="296"/>
      <c r="BFP22" s="296"/>
      <c r="BFQ22" s="296"/>
      <c r="BFR22" s="296"/>
      <c r="BFS22" s="296"/>
      <c r="BFT22" s="296"/>
      <c r="BFU22" s="296"/>
      <c r="BFV22" s="296"/>
      <c r="BFW22" s="296"/>
      <c r="BFX22" s="296"/>
      <c r="BFY22" s="296"/>
      <c r="BFZ22" s="296"/>
      <c r="BGA22" s="296"/>
      <c r="BGB22" s="296"/>
      <c r="BGC22" s="296"/>
      <c r="BGD22" s="296"/>
      <c r="BGE22" s="296"/>
      <c r="BGF22" s="296"/>
      <c r="BGG22" s="296"/>
      <c r="BGH22" s="296"/>
      <c r="BGI22" s="296"/>
      <c r="BGJ22" s="296"/>
      <c r="BGK22" s="296"/>
      <c r="BGL22" s="296"/>
      <c r="BGM22" s="296"/>
      <c r="BGN22" s="296"/>
      <c r="BGO22" s="296"/>
      <c r="BGP22" s="296"/>
      <c r="BGQ22" s="296"/>
      <c r="BGR22" s="296"/>
      <c r="BGS22" s="296"/>
      <c r="BGT22" s="296"/>
      <c r="BGU22" s="296"/>
      <c r="BGV22" s="296"/>
      <c r="BGW22" s="296"/>
      <c r="BGX22" s="296"/>
      <c r="BGY22" s="296"/>
      <c r="BGZ22" s="296"/>
      <c r="BHA22" s="296"/>
      <c r="BHB22" s="296"/>
      <c r="BHC22" s="296"/>
      <c r="BHD22" s="296"/>
      <c r="BHE22" s="296"/>
      <c r="BHF22" s="296"/>
      <c r="BHG22" s="296"/>
      <c r="BHH22" s="296"/>
      <c r="BHI22" s="296"/>
      <c r="BHJ22" s="296"/>
      <c r="BHK22" s="296"/>
      <c r="BHL22" s="296"/>
      <c r="BHM22" s="296"/>
      <c r="BHN22" s="296"/>
      <c r="BHO22" s="296"/>
      <c r="BHP22" s="296"/>
      <c r="BHQ22" s="296"/>
      <c r="BHR22" s="296"/>
      <c r="BHS22" s="296"/>
      <c r="BHT22" s="296"/>
      <c r="BHU22" s="296"/>
      <c r="BHV22" s="296"/>
      <c r="BHW22" s="296"/>
      <c r="BHX22" s="296"/>
      <c r="BHY22" s="296"/>
      <c r="BHZ22" s="296"/>
      <c r="BIA22" s="296"/>
      <c r="BIB22" s="296"/>
      <c r="BIC22" s="296"/>
      <c r="BID22" s="296"/>
      <c r="BIE22" s="296"/>
      <c r="BIF22" s="296"/>
      <c r="BIG22" s="296"/>
      <c r="BIH22" s="296"/>
      <c r="BII22" s="296"/>
      <c r="BIJ22" s="296"/>
      <c r="BIK22" s="296"/>
      <c r="BIL22" s="296"/>
      <c r="BIM22" s="296"/>
      <c r="BIN22" s="296"/>
      <c r="BIO22" s="296"/>
      <c r="BIP22" s="296"/>
      <c r="BIQ22" s="296"/>
      <c r="BIR22" s="296"/>
      <c r="BIS22" s="296"/>
      <c r="BIT22" s="296"/>
      <c r="BIU22" s="296"/>
      <c r="BIV22" s="296"/>
      <c r="BIW22" s="296"/>
      <c r="BIX22" s="296"/>
      <c r="BIY22" s="296"/>
      <c r="BIZ22" s="296"/>
      <c r="BJA22" s="296"/>
      <c r="BJB22" s="296"/>
      <c r="BJC22" s="296"/>
      <c r="BJD22" s="296"/>
      <c r="BJE22" s="296"/>
      <c r="BJF22" s="296"/>
      <c r="BJG22" s="296"/>
      <c r="BJH22" s="296"/>
      <c r="BJI22" s="296"/>
      <c r="BJJ22" s="296"/>
      <c r="BJK22" s="296"/>
      <c r="BJL22" s="296"/>
      <c r="BJM22" s="296"/>
      <c r="BJN22" s="296"/>
      <c r="BJO22" s="296"/>
      <c r="BJP22" s="296"/>
      <c r="BJQ22" s="296"/>
      <c r="BJR22" s="296"/>
      <c r="BJS22" s="296"/>
      <c r="BJT22" s="296"/>
      <c r="BJU22" s="296"/>
      <c r="BJV22" s="296"/>
      <c r="BJW22" s="296"/>
      <c r="BJX22" s="296"/>
      <c r="BJY22" s="296"/>
      <c r="BJZ22" s="296"/>
      <c r="BKA22" s="296"/>
      <c r="BKB22" s="296"/>
      <c r="BKC22" s="296"/>
      <c r="BKD22" s="296"/>
      <c r="BKE22" s="296"/>
      <c r="BKF22" s="296"/>
      <c r="BKG22" s="296"/>
      <c r="BKH22" s="296"/>
      <c r="BKI22" s="296"/>
      <c r="BKJ22" s="296"/>
      <c r="BKK22" s="296"/>
      <c r="BKL22" s="296"/>
      <c r="BKM22" s="296"/>
      <c r="BKN22" s="296"/>
      <c r="BKO22" s="296"/>
      <c r="BKP22" s="296"/>
      <c r="BKQ22" s="296"/>
      <c r="BKR22" s="296"/>
      <c r="BKS22" s="296"/>
      <c r="BKT22" s="296"/>
      <c r="BKU22" s="296"/>
      <c r="BKV22" s="296"/>
      <c r="BKW22" s="296"/>
      <c r="BKX22" s="296"/>
      <c r="BKY22" s="296"/>
      <c r="BKZ22" s="296"/>
      <c r="BLA22" s="296"/>
      <c r="BLB22" s="296"/>
      <c r="BLC22" s="296"/>
      <c r="BLD22" s="296"/>
      <c r="BLE22" s="296"/>
      <c r="BLF22" s="296"/>
      <c r="BLG22" s="296"/>
      <c r="BLH22" s="296"/>
      <c r="BLI22" s="296"/>
      <c r="BLJ22" s="296"/>
      <c r="BLK22" s="296"/>
      <c r="BLL22" s="296"/>
      <c r="BLM22" s="296"/>
      <c r="BLN22" s="296"/>
      <c r="BLO22" s="296"/>
      <c r="BLP22" s="296"/>
      <c r="BLQ22" s="296"/>
      <c r="BLR22" s="296"/>
      <c r="BLS22" s="296"/>
      <c r="BLT22" s="296"/>
      <c r="BLU22" s="296"/>
      <c r="BLV22" s="296"/>
      <c r="BLW22" s="296"/>
      <c r="BLX22" s="296"/>
      <c r="BLY22" s="296"/>
      <c r="BLZ22" s="296"/>
      <c r="BMA22" s="296"/>
      <c r="BMB22" s="296"/>
      <c r="BMC22" s="296"/>
      <c r="BMD22" s="296"/>
      <c r="BME22" s="296"/>
      <c r="BMF22" s="296"/>
      <c r="BMG22" s="296"/>
      <c r="BMH22" s="296"/>
      <c r="BMI22" s="296"/>
      <c r="BMJ22" s="296"/>
      <c r="BMK22" s="296"/>
      <c r="BML22" s="296"/>
      <c r="BMM22" s="296"/>
      <c r="BMN22" s="296"/>
      <c r="BMO22" s="296"/>
      <c r="BMP22" s="296"/>
      <c r="BMQ22" s="296"/>
      <c r="BMR22" s="296"/>
      <c r="BMS22" s="296"/>
      <c r="BMT22" s="296"/>
      <c r="BMU22" s="296"/>
      <c r="BMV22" s="296"/>
      <c r="BMW22" s="296"/>
      <c r="BMX22" s="296"/>
      <c r="BMY22" s="296"/>
      <c r="BMZ22" s="296"/>
      <c r="BNA22" s="296"/>
      <c r="BNB22" s="296"/>
      <c r="BNC22" s="296"/>
      <c r="BND22" s="296"/>
      <c r="BNE22" s="296"/>
      <c r="BNF22" s="296"/>
      <c r="BNG22" s="296"/>
      <c r="BNH22" s="296"/>
      <c r="BNI22" s="296"/>
      <c r="BNJ22" s="296"/>
      <c r="BNK22" s="296"/>
      <c r="BNL22" s="296"/>
      <c r="BNM22" s="296"/>
      <c r="BNN22" s="296"/>
      <c r="BNO22" s="296"/>
      <c r="BNP22" s="296"/>
      <c r="BNQ22" s="296"/>
      <c r="BNR22" s="296"/>
      <c r="BNS22" s="296"/>
      <c r="BNT22" s="296"/>
      <c r="BNU22" s="296"/>
      <c r="BNV22" s="296"/>
      <c r="BNW22" s="296"/>
      <c r="BNX22" s="296"/>
      <c r="BNY22" s="296"/>
      <c r="BNZ22" s="296"/>
      <c r="BOA22" s="296"/>
      <c r="BOB22" s="296"/>
      <c r="BOC22" s="296"/>
      <c r="BOD22" s="296"/>
      <c r="BOE22" s="296"/>
      <c r="BOF22" s="296"/>
      <c r="BOG22" s="296"/>
      <c r="BOH22" s="296"/>
      <c r="BOI22" s="296"/>
      <c r="BOJ22" s="296"/>
      <c r="BOK22" s="296"/>
      <c r="BOL22" s="296"/>
      <c r="BOM22" s="296"/>
      <c r="BON22" s="296"/>
      <c r="BOO22" s="296"/>
      <c r="BOP22" s="296"/>
      <c r="BOQ22" s="296"/>
      <c r="BOR22" s="296"/>
      <c r="BOS22" s="296"/>
      <c r="BOT22" s="296"/>
      <c r="BOU22" s="296"/>
      <c r="BOV22" s="296"/>
      <c r="BOW22" s="296"/>
      <c r="BOX22" s="296"/>
      <c r="BOY22" s="296"/>
      <c r="BOZ22" s="296"/>
      <c r="BPA22" s="296"/>
      <c r="BPB22" s="296"/>
      <c r="BPC22" s="296"/>
      <c r="BPD22" s="296"/>
      <c r="BPE22" s="296"/>
      <c r="BPF22" s="296"/>
      <c r="BPG22" s="296"/>
      <c r="BPH22" s="296"/>
      <c r="BPI22" s="296"/>
      <c r="BPJ22" s="296"/>
      <c r="BPK22" s="296"/>
      <c r="BPL22" s="296"/>
      <c r="BPM22" s="296"/>
      <c r="BPN22" s="296"/>
      <c r="BPO22" s="296"/>
      <c r="BPP22" s="296"/>
      <c r="BPQ22" s="296"/>
      <c r="BPR22" s="296"/>
      <c r="BPS22" s="296"/>
      <c r="BPT22" s="296"/>
      <c r="BPU22" s="296"/>
      <c r="BPV22" s="296"/>
      <c r="BPW22" s="296"/>
      <c r="BPX22" s="296"/>
      <c r="BPY22" s="296"/>
      <c r="BPZ22" s="296"/>
      <c r="BQA22" s="296"/>
      <c r="BQB22" s="296"/>
      <c r="BQC22" s="296"/>
      <c r="BQD22" s="296"/>
      <c r="BQE22" s="296"/>
      <c r="BQF22" s="296"/>
      <c r="BQG22" s="296"/>
      <c r="BQH22" s="296"/>
      <c r="BQI22" s="296"/>
      <c r="BQJ22" s="296"/>
      <c r="BQK22" s="296"/>
      <c r="BQL22" s="296"/>
      <c r="BQM22" s="296"/>
      <c r="BQN22" s="296"/>
      <c r="BQO22" s="296"/>
      <c r="BQP22" s="296"/>
      <c r="BQQ22" s="296"/>
      <c r="BQR22" s="296"/>
      <c r="BQS22" s="296"/>
      <c r="BQT22" s="296"/>
      <c r="BQU22" s="296"/>
      <c r="BQV22" s="296"/>
      <c r="BQW22" s="296"/>
      <c r="BQX22" s="296"/>
      <c r="BQY22" s="296"/>
      <c r="BQZ22" s="296"/>
      <c r="BRA22" s="296"/>
      <c r="BRB22" s="296"/>
      <c r="BRC22" s="296"/>
      <c r="BRD22" s="296"/>
      <c r="BRE22" s="296"/>
      <c r="BRF22" s="296"/>
      <c r="BRG22" s="296"/>
      <c r="BRH22" s="296"/>
      <c r="BRI22" s="296"/>
      <c r="BRJ22" s="296"/>
      <c r="BRK22" s="296"/>
      <c r="BRL22" s="296"/>
      <c r="BRM22" s="296"/>
      <c r="BRN22" s="296"/>
      <c r="BRO22" s="296"/>
      <c r="BRP22" s="296"/>
      <c r="BRQ22" s="296"/>
      <c r="BRR22" s="296"/>
      <c r="BRS22" s="296"/>
      <c r="BRT22" s="296"/>
      <c r="BRU22" s="296"/>
      <c r="BRV22" s="296"/>
      <c r="BRW22" s="296"/>
      <c r="BRX22" s="296"/>
      <c r="BRY22" s="296"/>
      <c r="BRZ22" s="296"/>
      <c r="BSA22" s="296"/>
      <c r="BSB22" s="296"/>
      <c r="BSC22" s="296"/>
      <c r="BSD22" s="296"/>
      <c r="BSE22" s="296"/>
      <c r="BSF22" s="296"/>
      <c r="BSG22" s="296"/>
      <c r="BSH22" s="296"/>
      <c r="BSI22" s="296"/>
      <c r="BSJ22" s="296"/>
      <c r="BSK22" s="296"/>
      <c r="BSL22" s="296"/>
      <c r="BSM22" s="296"/>
      <c r="BSN22" s="296"/>
      <c r="BSO22" s="296"/>
      <c r="BSP22" s="296"/>
      <c r="BSQ22" s="296"/>
      <c r="BSR22" s="296"/>
      <c r="BSS22" s="296"/>
      <c r="BST22" s="296"/>
      <c r="BSU22" s="296"/>
      <c r="BSV22" s="296"/>
      <c r="BSW22" s="296"/>
      <c r="BSX22" s="296"/>
      <c r="BSY22" s="296"/>
      <c r="BSZ22" s="296"/>
      <c r="BTA22" s="296"/>
      <c r="BTB22" s="296"/>
      <c r="BTC22" s="296"/>
      <c r="BTD22" s="296"/>
      <c r="BTE22" s="296"/>
      <c r="BTF22" s="296"/>
      <c r="BTG22" s="296"/>
      <c r="BTH22" s="296"/>
      <c r="BTI22" s="296"/>
      <c r="BTJ22" s="296"/>
      <c r="BTK22" s="296"/>
      <c r="BTL22" s="296"/>
      <c r="BTM22" s="296"/>
      <c r="BTN22" s="296"/>
      <c r="BTO22" s="296"/>
      <c r="BTP22" s="296"/>
      <c r="BTQ22" s="296"/>
      <c r="BTR22" s="296"/>
      <c r="BTS22" s="296"/>
      <c r="BTT22" s="296"/>
      <c r="BTU22" s="296"/>
      <c r="BTV22" s="296"/>
      <c r="BTW22" s="296"/>
      <c r="BTX22" s="296"/>
      <c r="BTY22" s="296"/>
      <c r="BTZ22" s="296"/>
      <c r="BUA22" s="296"/>
      <c r="BUB22" s="296"/>
      <c r="BUC22" s="296"/>
      <c r="BUD22" s="296"/>
      <c r="BUE22" s="296"/>
      <c r="BUF22" s="296"/>
      <c r="BUG22" s="296"/>
      <c r="BUH22" s="296"/>
      <c r="BUI22" s="296"/>
      <c r="BUJ22" s="296"/>
      <c r="BUK22" s="296"/>
      <c r="BUL22" s="296"/>
      <c r="BUM22" s="296"/>
      <c r="BUN22" s="296"/>
      <c r="BUO22" s="296"/>
      <c r="BUP22" s="296"/>
      <c r="BUQ22" s="296"/>
      <c r="BUR22" s="296"/>
      <c r="BUS22" s="296"/>
      <c r="BUT22" s="296"/>
      <c r="BUU22" s="296"/>
      <c r="BUV22" s="296"/>
      <c r="BUW22" s="296"/>
      <c r="BUX22" s="296"/>
      <c r="BUY22" s="296"/>
      <c r="BUZ22" s="296"/>
      <c r="BVA22" s="296"/>
      <c r="BVB22" s="296"/>
      <c r="BVC22" s="296"/>
      <c r="BVD22" s="296"/>
      <c r="BVE22" s="296"/>
      <c r="BVF22" s="296"/>
      <c r="BVG22" s="296"/>
      <c r="BVH22" s="296"/>
      <c r="BVI22" s="296"/>
      <c r="BVJ22" s="296"/>
      <c r="BVK22" s="296"/>
      <c r="BVL22" s="296"/>
      <c r="BVM22" s="296"/>
      <c r="BVN22" s="296"/>
      <c r="BVO22" s="296"/>
      <c r="BVP22" s="296"/>
      <c r="BVQ22" s="296"/>
      <c r="BVR22" s="296"/>
      <c r="BVS22" s="296"/>
      <c r="BVT22" s="296"/>
      <c r="BVU22" s="296"/>
      <c r="BVV22" s="296"/>
      <c r="BVW22" s="296"/>
      <c r="BVX22" s="296"/>
      <c r="BVY22" s="296"/>
      <c r="BVZ22" s="296"/>
      <c r="BWA22" s="296"/>
      <c r="BWB22" s="296"/>
      <c r="BWC22" s="296"/>
      <c r="BWD22" s="296"/>
      <c r="BWE22" s="296"/>
      <c r="BWF22" s="296"/>
      <c r="BWG22" s="296"/>
      <c r="BWH22" s="296"/>
      <c r="BWI22" s="296"/>
      <c r="BWJ22" s="296"/>
      <c r="BWK22" s="296"/>
      <c r="BWL22" s="296"/>
      <c r="BWM22" s="296"/>
      <c r="BWN22" s="296"/>
      <c r="BWO22" s="296"/>
      <c r="BWP22" s="296"/>
      <c r="BWQ22" s="296"/>
      <c r="BWR22" s="296"/>
      <c r="BWS22" s="296"/>
      <c r="BWT22" s="296"/>
      <c r="BWU22" s="296"/>
      <c r="BWV22" s="296"/>
      <c r="BWW22" s="296"/>
      <c r="BWX22" s="296"/>
      <c r="BWY22" s="296"/>
      <c r="BWZ22" s="296"/>
      <c r="BXA22" s="296"/>
      <c r="BXB22" s="296"/>
      <c r="BXC22" s="296"/>
      <c r="BXD22" s="296"/>
      <c r="BXE22" s="296"/>
      <c r="BXF22" s="296"/>
      <c r="BXG22" s="296"/>
      <c r="BXH22" s="296"/>
      <c r="BXI22" s="296"/>
      <c r="BXJ22" s="296"/>
      <c r="BXK22" s="296"/>
      <c r="BXL22" s="296"/>
      <c r="BXM22" s="296"/>
      <c r="BXN22" s="296"/>
      <c r="BXO22" s="296"/>
      <c r="BXP22" s="296"/>
      <c r="BXQ22" s="296"/>
      <c r="BXR22" s="296"/>
      <c r="BXS22" s="296"/>
      <c r="BXT22" s="296"/>
      <c r="BXU22" s="296"/>
      <c r="BXV22" s="296"/>
      <c r="BXW22" s="296"/>
      <c r="BXX22" s="296"/>
      <c r="BXY22" s="296"/>
      <c r="BXZ22" s="296"/>
      <c r="BYA22" s="296"/>
      <c r="BYB22" s="296"/>
      <c r="BYC22" s="296"/>
      <c r="BYD22" s="296"/>
      <c r="BYE22" s="296"/>
      <c r="BYF22" s="296"/>
      <c r="BYG22" s="296"/>
      <c r="BYH22" s="296"/>
      <c r="BYI22" s="296"/>
      <c r="BYJ22" s="296"/>
      <c r="BYK22" s="296"/>
      <c r="BYL22" s="296"/>
      <c r="BYM22" s="296"/>
      <c r="BYN22" s="296"/>
      <c r="BYO22" s="296"/>
      <c r="BYP22" s="296"/>
      <c r="BYQ22" s="296"/>
      <c r="BYR22" s="296"/>
      <c r="BYS22" s="296"/>
      <c r="BYT22" s="296"/>
      <c r="BYU22" s="296"/>
      <c r="BYV22" s="296"/>
      <c r="BYW22" s="296"/>
      <c r="BYX22" s="296"/>
      <c r="BYY22" s="296"/>
      <c r="BYZ22" s="296"/>
      <c r="BZA22" s="296"/>
      <c r="BZB22" s="296"/>
      <c r="BZC22" s="296"/>
      <c r="BZD22" s="296"/>
      <c r="BZE22" s="296"/>
      <c r="BZF22" s="296"/>
      <c r="BZG22" s="296"/>
      <c r="BZH22" s="296"/>
      <c r="BZI22" s="296"/>
      <c r="BZJ22" s="296"/>
      <c r="BZK22" s="296"/>
      <c r="BZL22" s="296"/>
      <c r="BZM22" s="296"/>
      <c r="BZN22" s="296"/>
      <c r="BZO22" s="296"/>
      <c r="BZP22" s="296"/>
      <c r="BZQ22" s="296"/>
      <c r="BZR22" s="296"/>
      <c r="BZS22" s="296"/>
      <c r="BZT22" s="296"/>
      <c r="BZU22" s="296"/>
      <c r="BZV22" s="296"/>
      <c r="BZW22" s="296"/>
      <c r="BZX22" s="296"/>
      <c r="BZY22" s="296"/>
      <c r="BZZ22" s="296"/>
      <c r="CAA22" s="296"/>
      <c r="CAB22" s="296"/>
      <c r="CAC22" s="296"/>
      <c r="CAD22" s="296"/>
      <c r="CAE22" s="296"/>
      <c r="CAF22" s="296"/>
      <c r="CAG22" s="296"/>
      <c r="CAH22" s="296"/>
      <c r="CAI22" s="296"/>
      <c r="CAJ22" s="296"/>
      <c r="CAK22" s="296"/>
      <c r="CAL22" s="296"/>
      <c r="CAM22" s="296"/>
      <c r="CAN22" s="296"/>
      <c r="CAO22" s="296"/>
      <c r="CAP22" s="296"/>
      <c r="CAQ22" s="296"/>
      <c r="CAR22" s="296"/>
      <c r="CAS22" s="296"/>
      <c r="CAT22" s="296"/>
      <c r="CAU22" s="296"/>
      <c r="CAV22" s="296"/>
      <c r="CAW22" s="296"/>
      <c r="CAX22" s="296"/>
      <c r="CAY22" s="296"/>
      <c r="CAZ22" s="296"/>
      <c r="CBA22" s="296"/>
      <c r="CBB22" s="296"/>
      <c r="CBC22" s="296"/>
      <c r="CBD22" s="296"/>
      <c r="CBE22" s="296"/>
      <c r="CBF22" s="296"/>
      <c r="CBG22" s="296"/>
      <c r="CBH22" s="296"/>
      <c r="CBI22" s="296"/>
      <c r="CBJ22" s="296"/>
      <c r="CBK22" s="296"/>
      <c r="CBL22" s="296"/>
      <c r="CBM22" s="296"/>
      <c r="CBN22" s="296"/>
      <c r="CBO22" s="296"/>
      <c r="CBP22" s="296"/>
      <c r="CBQ22" s="296"/>
      <c r="CBR22" s="296"/>
      <c r="CBS22" s="296"/>
      <c r="CBT22" s="296"/>
      <c r="CBU22" s="296"/>
      <c r="CBV22" s="296"/>
      <c r="CBW22" s="296"/>
      <c r="CBX22" s="296"/>
      <c r="CBY22" s="296"/>
      <c r="CBZ22" s="296"/>
      <c r="CCA22" s="296"/>
      <c r="CCB22" s="296"/>
      <c r="CCC22" s="296"/>
      <c r="CCD22" s="296"/>
      <c r="CCE22" s="296"/>
      <c r="CCF22" s="296"/>
      <c r="CCG22" s="296"/>
      <c r="CCH22" s="296"/>
      <c r="CCI22" s="296"/>
      <c r="CCJ22" s="296"/>
      <c r="CCK22" s="296"/>
      <c r="CCL22" s="296"/>
      <c r="CCM22" s="296"/>
      <c r="CCN22" s="296"/>
      <c r="CCO22" s="296"/>
      <c r="CCP22" s="296"/>
      <c r="CCQ22" s="296"/>
      <c r="CCR22" s="296"/>
      <c r="CCS22" s="296"/>
      <c r="CCT22" s="296"/>
      <c r="CCU22" s="296"/>
      <c r="CCV22" s="296"/>
      <c r="CCW22" s="296"/>
      <c r="CCX22" s="296"/>
      <c r="CCY22" s="296"/>
      <c r="CCZ22" s="296"/>
      <c r="CDA22" s="296"/>
      <c r="CDB22" s="296"/>
      <c r="CDC22" s="296"/>
      <c r="CDD22" s="296"/>
      <c r="CDE22" s="296"/>
      <c r="CDF22" s="296"/>
      <c r="CDG22" s="296"/>
      <c r="CDH22" s="296"/>
      <c r="CDI22" s="296"/>
      <c r="CDJ22" s="296"/>
      <c r="CDK22" s="296"/>
      <c r="CDL22" s="296"/>
      <c r="CDM22" s="296"/>
      <c r="CDN22" s="296"/>
      <c r="CDO22" s="296"/>
      <c r="CDP22" s="296"/>
      <c r="CDQ22" s="296"/>
      <c r="CDR22" s="296"/>
      <c r="CDS22" s="296"/>
      <c r="CDT22" s="296"/>
      <c r="CDU22" s="296"/>
      <c r="CDV22" s="296"/>
      <c r="CDW22" s="296"/>
      <c r="CDX22" s="296"/>
      <c r="CDY22" s="296"/>
      <c r="CDZ22" s="296"/>
      <c r="CEA22" s="296"/>
      <c r="CEB22" s="296"/>
      <c r="CEC22" s="296"/>
      <c r="CED22" s="296"/>
      <c r="CEE22" s="296"/>
      <c r="CEF22" s="296"/>
      <c r="CEG22" s="296"/>
      <c r="CEH22" s="296"/>
      <c r="CEI22" s="296"/>
      <c r="CEJ22" s="296"/>
      <c r="CEK22" s="296"/>
      <c r="CEL22" s="296"/>
      <c r="CEM22" s="296"/>
      <c r="CEN22" s="296"/>
      <c r="CEO22" s="296"/>
      <c r="CEP22" s="296"/>
      <c r="CEQ22" s="296"/>
      <c r="CER22" s="296"/>
      <c r="CES22" s="296"/>
      <c r="CET22" s="296"/>
      <c r="CEU22" s="296"/>
      <c r="CEV22" s="296"/>
      <c r="CEW22" s="296"/>
      <c r="CEX22" s="296"/>
      <c r="CEY22" s="296"/>
      <c r="CEZ22" s="296"/>
      <c r="CFA22" s="296"/>
      <c r="CFB22" s="296"/>
      <c r="CFC22" s="296"/>
      <c r="CFD22" s="296"/>
      <c r="CFE22" s="296"/>
      <c r="CFF22" s="296"/>
      <c r="CFG22" s="296"/>
      <c r="CFH22" s="296"/>
      <c r="CFI22" s="296"/>
      <c r="CFJ22" s="296"/>
      <c r="CFK22" s="296"/>
      <c r="CFL22" s="296"/>
      <c r="CFM22" s="296"/>
      <c r="CFN22" s="296"/>
      <c r="CFO22" s="296"/>
      <c r="CFP22" s="296"/>
      <c r="CFQ22" s="296"/>
      <c r="CFR22" s="296"/>
      <c r="CFS22" s="296"/>
      <c r="CFT22" s="296"/>
      <c r="CFU22" s="296"/>
      <c r="CFV22" s="296"/>
      <c r="CFW22" s="296"/>
      <c r="CFX22" s="296"/>
      <c r="CFY22" s="296"/>
      <c r="CFZ22" s="296"/>
      <c r="CGA22" s="296"/>
      <c r="CGB22" s="296"/>
      <c r="CGC22" s="296"/>
      <c r="CGD22" s="296"/>
      <c r="CGE22" s="296"/>
      <c r="CGF22" s="296"/>
      <c r="CGG22" s="296"/>
      <c r="CGH22" s="296"/>
      <c r="CGI22" s="296"/>
      <c r="CGJ22" s="296"/>
      <c r="CGK22" s="296"/>
      <c r="CGL22" s="296"/>
      <c r="CGM22" s="296"/>
      <c r="CGN22" s="296"/>
      <c r="CGO22" s="296"/>
      <c r="CGP22" s="296"/>
      <c r="CGQ22" s="296"/>
      <c r="CGR22" s="296"/>
      <c r="CGS22" s="296"/>
      <c r="CGT22" s="296"/>
      <c r="CGU22" s="296"/>
      <c r="CGV22" s="296"/>
      <c r="CGW22" s="296"/>
      <c r="CGX22" s="296"/>
      <c r="CGY22" s="296"/>
      <c r="CGZ22" s="296"/>
      <c r="CHA22" s="296"/>
      <c r="CHB22" s="296"/>
      <c r="CHC22" s="296"/>
      <c r="CHD22" s="296"/>
      <c r="CHE22" s="296"/>
      <c r="CHF22" s="296"/>
      <c r="CHG22" s="296"/>
      <c r="CHH22" s="296"/>
      <c r="CHI22" s="296"/>
      <c r="CHJ22" s="296"/>
      <c r="CHK22" s="296"/>
      <c r="CHL22" s="296"/>
      <c r="CHM22" s="296"/>
      <c r="CHN22" s="296"/>
      <c r="CHO22" s="296"/>
      <c r="CHP22" s="296"/>
      <c r="CHQ22" s="296"/>
      <c r="CHR22" s="296"/>
      <c r="CHS22" s="296"/>
      <c r="CHT22" s="296"/>
      <c r="CHU22" s="296"/>
      <c r="CHV22" s="296"/>
      <c r="CHW22" s="296"/>
      <c r="CHX22" s="296"/>
      <c r="CHY22" s="296"/>
      <c r="CHZ22" s="296"/>
      <c r="CIA22" s="296"/>
      <c r="CIB22" s="296"/>
      <c r="CIC22" s="296"/>
      <c r="CID22" s="296"/>
      <c r="CIE22" s="296"/>
      <c r="CIF22" s="296"/>
      <c r="CIG22" s="296"/>
      <c r="CIH22" s="296"/>
      <c r="CII22" s="296"/>
      <c r="CIJ22" s="296"/>
      <c r="CIK22" s="296"/>
      <c r="CIL22" s="296"/>
      <c r="CIM22" s="296"/>
      <c r="CIN22" s="296"/>
      <c r="CIO22" s="296"/>
      <c r="CIP22" s="296"/>
      <c r="CIQ22" s="296"/>
      <c r="CIR22" s="296"/>
      <c r="CIS22" s="296"/>
      <c r="CIT22" s="296"/>
      <c r="CIU22" s="296"/>
      <c r="CIV22" s="296"/>
      <c r="CIW22" s="296"/>
      <c r="CIX22" s="296"/>
      <c r="CIY22" s="296"/>
      <c r="CIZ22" s="296"/>
      <c r="CJA22" s="296"/>
      <c r="CJB22" s="296"/>
      <c r="CJC22" s="296"/>
      <c r="CJD22" s="296"/>
      <c r="CJE22" s="296"/>
      <c r="CJF22" s="296"/>
      <c r="CJG22" s="296"/>
      <c r="CJH22" s="296"/>
      <c r="CJI22" s="296"/>
      <c r="CJJ22" s="296"/>
      <c r="CJK22" s="296"/>
      <c r="CJL22" s="296"/>
      <c r="CJM22" s="296"/>
      <c r="CJN22" s="296"/>
      <c r="CJO22" s="296"/>
      <c r="CJP22" s="296"/>
      <c r="CJQ22" s="296"/>
      <c r="CJR22" s="296"/>
      <c r="CJS22" s="296"/>
      <c r="CJT22" s="296"/>
      <c r="CJU22" s="296"/>
      <c r="CJV22" s="296"/>
      <c r="CJW22" s="296"/>
      <c r="CJX22" s="296"/>
      <c r="CJY22" s="296"/>
      <c r="CJZ22" s="296"/>
      <c r="CKA22" s="296"/>
      <c r="CKB22" s="296"/>
      <c r="CKC22" s="296"/>
      <c r="CKD22" s="296"/>
      <c r="CKE22" s="296"/>
      <c r="CKF22" s="296"/>
      <c r="CKG22" s="296"/>
      <c r="CKH22" s="296"/>
      <c r="CKI22" s="296"/>
      <c r="CKJ22" s="296"/>
      <c r="CKK22" s="296"/>
      <c r="CKL22" s="296"/>
      <c r="CKM22" s="296"/>
      <c r="CKN22" s="296"/>
      <c r="CKO22" s="296"/>
      <c r="CKP22" s="296"/>
      <c r="CKQ22" s="296"/>
      <c r="CKR22" s="296"/>
      <c r="CKS22" s="296"/>
      <c r="CKT22" s="296"/>
      <c r="CKU22" s="296"/>
      <c r="CKV22" s="296"/>
      <c r="CKW22" s="296"/>
      <c r="CKX22" s="296"/>
      <c r="CKY22" s="296"/>
      <c r="CKZ22" s="296"/>
      <c r="CLA22" s="296"/>
      <c r="CLB22" s="296"/>
      <c r="CLC22" s="296"/>
      <c r="CLD22" s="296"/>
      <c r="CLE22" s="296"/>
      <c r="CLF22" s="296"/>
      <c r="CLG22" s="296"/>
      <c r="CLH22" s="296"/>
      <c r="CLI22" s="296"/>
      <c r="CLJ22" s="296"/>
      <c r="CLK22" s="296"/>
      <c r="CLL22" s="296"/>
      <c r="CLM22" s="296"/>
      <c r="CLN22" s="296"/>
      <c r="CLO22" s="296"/>
      <c r="CLP22" s="296"/>
      <c r="CLQ22" s="296"/>
      <c r="CLR22" s="296"/>
      <c r="CLS22" s="296"/>
      <c r="CLT22" s="296"/>
      <c r="CLU22" s="296"/>
      <c r="CLV22" s="296"/>
      <c r="CLW22" s="296"/>
      <c r="CLX22" s="296"/>
      <c r="CLY22" s="296"/>
      <c r="CLZ22" s="296"/>
      <c r="CMA22" s="296"/>
      <c r="CMB22" s="296"/>
      <c r="CMC22" s="296"/>
      <c r="CMD22" s="296"/>
      <c r="CME22" s="296"/>
      <c r="CMF22" s="296"/>
      <c r="CMG22" s="296"/>
      <c r="CMH22" s="296"/>
      <c r="CMI22" s="296"/>
      <c r="CMJ22" s="296"/>
      <c r="CMK22" s="296"/>
      <c r="CML22" s="296"/>
      <c r="CMM22" s="296"/>
      <c r="CMN22" s="296"/>
      <c r="CMO22" s="296"/>
      <c r="CMP22" s="296"/>
      <c r="CMQ22" s="296"/>
      <c r="CMR22" s="296"/>
      <c r="CMS22" s="296"/>
      <c r="CMT22" s="296"/>
      <c r="CMU22" s="296"/>
      <c r="CMV22" s="296"/>
      <c r="CMW22" s="296"/>
      <c r="CMX22" s="296"/>
      <c r="CMY22" s="296"/>
      <c r="CMZ22" s="296"/>
      <c r="CNA22" s="296"/>
      <c r="CNB22" s="296"/>
      <c r="CNC22" s="296"/>
      <c r="CND22" s="296"/>
      <c r="CNE22" s="296"/>
      <c r="CNF22" s="296"/>
      <c r="CNG22" s="296"/>
      <c r="CNH22" s="296"/>
      <c r="CNI22" s="296"/>
      <c r="CNJ22" s="296"/>
      <c r="CNK22" s="296"/>
      <c r="CNL22" s="296"/>
      <c r="CNM22" s="296"/>
      <c r="CNN22" s="296"/>
      <c r="CNO22" s="296"/>
      <c r="CNP22" s="296"/>
      <c r="CNQ22" s="296"/>
      <c r="CNR22" s="296"/>
      <c r="CNS22" s="296"/>
      <c r="CNT22" s="296"/>
      <c r="CNU22" s="296"/>
      <c r="CNV22" s="296"/>
      <c r="CNW22" s="296"/>
      <c r="CNX22" s="296"/>
      <c r="CNY22" s="296"/>
      <c r="CNZ22" s="296"/>
      <c r="COA22" s="296"/>
      <c r="COB22" s="296"/>
      <c r="COC22" s="296"/>
      <c r="COD22" s="296"/>
      <c r="COE22" s="296"/>
      <c r="COF22" s="296"/>
      <c r="COG22" s="296"/>
      <c r="COH22" s="296"/>
      <c r="COI22" s="296"/>
      <c r="COJ22" s="296"/>
      <c r="COK22" s="296"/>
      <c r="COL22" s="296"/>
      <c r="COM22" s="296"/>
      <c r="CON22" s="296"/>
      <c r="COO22" s="296"/>
      <c r="COP22" s="296"/>
      <c r="COQ22" s="296"/>
      <c r="COR22" s="296"/>
      <c r="COS22" s="296"/>
      <c r="COT22" s="296"/>
      <c r="COU22" s="296"/>
      <c r="COV22" s="296"/>
      <c r="COW22" s="296"/>
      <c r="COX22" s="296"/>
      <c r="COY22" s="296"/>
      <c r="COZ22" s="296"/>
      <c r="CPA22" s="296"/>
      <c r="CPB22" s="296"/>
      <c r="CPC22" s="296"/>
      <c r="CPD22" s="296"/>
      <c r="CPE22" s="296"/>
      <c r="CPF22" s="296"/>
      <c r="CPG22" s="296"/>
      <c r="CPH22" s="296"/>
      <c r="CPI22" s="296"/>
      <c r="CPJ22" s="296"/>
      <c r="CPK22" s="296"/>
      <c r="CPL22" s="296"/>
      <c r="CPM22" s="296"/>
      <c r="CPN22" s="296"/>
      <c r="CPO22" s="296"/>
      <c r="CPP22" s="296"/>
      <c r="CPQ22" s="296"/>
      <c r="CPR22" s="296"/>
      <c r="CPS22" s="296"/>
      <c r="CPT22" s="296"/>
      <c r="CPU22" s="296"/>
      <c r="CPV22" s="296"/>
      <c r="CPW22" s="296"/>
      <c r="CPX22" s="296"/>
      <c r="CPY22" s="296"/>
      <c r="CPZ22" s="296"/>
      <c r="CQA22" s="296"/>
      <c r="CQB22" s="296"/>
      <c r="CQC22" s="296"/>
      <c r="CQD22" s="296"/>
      <c r="CQE22" s="296"/>
      <c r="CQF22" s="296"/>
      <c r="CQG22" s="296"/>
      <c r="CQH22" s="296"/>
      <c r="CQI22" s="296"/>
      <c r="CQJ22" s="296"/>
      <c r="CQK22" s="296"/>
      <c r="CQL22" s="296"/>
      <c r="CQM22" s="296"/>
      <c r="CQN22" s="296"/>
      <c r="CQO22" s="296"/>
      <c r="CQP22" s="296"/>
      <c r="CQQ22" s="296"/>
      <c r="CQR22" s="296"/>
      <c r="CQS22" s="296"/>
      <c r="CQT22" s="296"/>
      <c r="CQU22" s="296"/>
      <c r="CQV22" s="296"/>
      <c r="CQW22" s="296"/>
      <c r="CQX22" s="296"/>
      <c r="CQY22" s="296"/>
      <c r="CQZ22" s="296"/>
      <c r="CRA22" s="296"/>
      <c r="CRB22" s="296"/>
      <c r="CRC22" s="296"/>
      <c r="CRD22" s="296"/>
      <c r="CRE22" s="296"/>
      <c r="CRF22" s="296"/>
      <c r="CRG22" s="296"/>
      <c r="CRH22" s="296"/>
      <c r="CRI22" s="296"/>
      <c r="CRJ22" s="296"/>
      <c r="CRK22" s="296"/>
      <c r="CRL22" s="296"/>
      <c r="CRM22" s="296"/>
      <c r="CRN22" s="296"/>
      <c r="CRO22" s="296"/>
      <c r="CRP22" s="296"/>
      <c r="CRQ22" s="296"/>
      <c r="CRR22" s="296"/>
      <c r="CRS22" s="296"/>
      <c r="CRT22" s="296"/>
      <c r="CRU22" s="296"/>
      <c r="CRV22" s="296"/>
      <c r="CRW22" s="296"/>
      <c r="CRX22" s="296"/>
      <c r="CRY22" s="296"/>
      <c r="CRZ22" s="296"/>
      <c r="CSA22" s="296"/>
      <c r="CSB22" s="296"/>
      <c r="CSC22" s="296"/>
      <c r="CSD22" s="296"/>
      <c r="CSE22" s="296"/>
      <c r="CSF22" s="296"/>
      <c r="CSG22" s="296"/>
      <c r="CSH22" s="296"/>
      <c r="CSI22" s="296"/>
      <c r="CSJ22" s="296"/>
      <c r="CSK22" s="296"/>
      <c r="CSL22" s="296"/>
      <c r="CSM22" s="296"/>
      <c r="CSN22" s="296"/>
      <c r="CSO22" s="296"/>
      <c r="CSP22" s="296"/>
      <c r="CSQ22" s="296"/>
      <c r="CSR22" s="296"/>
      <c r="CSS22" s="296"/>
      <c r="CST22" s="296"/>
      <c r="CSU22" s="296"/>
      <c r="CSV22" s="296"/>
      <c r="CSW22" s="296"/>
      <c r="CSX22" s="296"/>
      <c r="CSY22" s="296"/>
      <c r="CSZ22" s="296"/>
      <c r="CTA22" s="296"/>
      <c r="CTB22" s="296"/>
      <c r="CTC22" s="296"/>
      <c r="CTD22" s="296"/>
      <c r="CTE22" s="296"/>
      <c r="CTF22" s="296"/>
      <c r="CTG22" s="296"/>
      <c r="CTH22" s="296"/>
      <c r="CTI22" s="296"/>
      <c r="CTJ22" s="296"/>
      <c r="CTK22" s="296"/>
      <c r="CTL22" s="296"/>
      <c r="CTM22" s="296"/>
      <c r="CTN22" s="296"/>
      <c r="CTO22" s="296"/>
      <c r="CTP22" s="296"/>
      <c r="CTQ22" s="296"/>
      <c r="CTR22" s="296"/>
      <c r="CTS22" s="296"/>
      <c r="CTT22" s="296"/>
      <c r="CTU22" s="296"/>
      <c r="CTV22" s="296"/>
      <c r="CTW22" s="296"/>
      <c r="CTX22" s="296"/>
      <c r="CTY22" s="296"/>
      <c r="CTZ22" s="296"/>
      <c r="CUA22" s="296"/>
      <c r="CUB22" s="296"/>
      <c r="CUC22" s="296"/>
      <c r="CUD22" s="296"/>
      <c r="CUE22" s="296"/>
      <c r="CUF22" s="296"/>
      <c r="CUG22" s="296"/>
      <c r="CUH22" s="296"/>
      <c r="CUI22" s="296"/>
      <c r="CUJ22" s="296"/>
      <c r="CUK22" s="296"/>
      <c r="CUL22" s="296"/>
      <c r="CUM22" s="296"/>
      <c r="CUN22" s="296"/>
      <c r="CUO22" s="296"/>
      <c r="CUP22" s="296"/>
      <c r="CUQ22" s="296"/>
      <c r="CUR22" s="296"/>
      <c r="CUS22" s="296"/>
      <c r="CUT22" s="296"/>
      <c r="CUU22" s="296"/>
      <c r="CUV22" s="296"/>
      <c r="CUW22" s="296"/>
      <c r="CUX22" s="296"/>
    </row>
    <row r="23" spans="1:2598" s="297" customFormat="1" ht="15" customHeight="1" x14ac:dyDescent="0.15">
      <c r="A23" s="277"/>
      <c r="B23" s="367" t="s">
        <v>264</v>
      </c>
      <c r="C23" s="279" t="s">
        <v>259</v>
      </c>
      <c r="D23" s="349">
        <v>0</v>
      </c>
      <c r="E23" s="350">
        <v>860.19399999999996</v>
      </c>
      <c r="F23" s="350">
        <v>115.9789482660173</v>
      </c>
      <c r="G23" s="351">
        <v>0</v>
      </c>
      <c r="H23" s="350">
        <v>1248.1604200000004</v>
      </c>
      <c r="I23" s="282">
        <v>102.48790268022657</v>
      </c>
      <c r="J23" s="360">
        <v>0</v>
      </c>
      <c r="K23" s="350">
        <v>250.27500000000003</v>
      </c>
      <c r="L23" s="350">
        <v>24.685446622879173</v>
      </c>
      <c r="M23" s="351">
        <v>0</v>
      </c>
      <c r="N23" s="350">
        <v>165.84899999999999</v>
      </c>
      <c r="O23" s="282">
        <v>19.487786621646578</v>
      </c>
      <c r="P23" s="284"/>
      <c r="Q23" s="285"/>
      <c r="R23" s="286"/>
      <c r="S23" s="278"/>
      <c r="T23" s="287"/>
      <c r="U23" s="368"/>
      <c r="V23" s="369"/>
      <c r="W23" s="369"/>
      <c r="X23" s="369"/>
      <c r="Y23" s="369"/>
      <c r="Z23" s="369"/>
      <c r="AA23" s="369"/>
      <c r="AB23" s="370"/>
      <c r="AC23" s="285"/>
      <c r="AD23" s="292"/>
      <c r="AE23" s="278"/>
      <c r="AF23" s="287"/>
      <c r="AG23" s="358"/>
      <c r="AH23" s="359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6"/>
      <c r="AT23" s="296"/>
      <c r="AU23" s="296"/>
      <c r="AV23" s="296"/>
      <c r="AW23" s="296"/>
      <c r="AX23" s="296"/>
      <c r="AY23" s="296"/>
      <c r="AZ23" s="296"/>
      <c r="BA23" s="296"/>
      <c r="BB23" s="296"/>
      <c r="BC23" s="296"/>
      <c r="BD23" s="296"/>
      <c r="BE23" s="296"/>
      <c r="BF23" s="296"/>
      <c r="BG23" s="296"/>
      <c r="BH23" s="296"/>
      <c r="BI23" s="296"/>
      <c r="BJ23" s="296"/>
      <c r="BK23" s="296"/>
      <c r="BL23" s="296"/>
      <c r="BM23" s="296"/>
      <c r="BN23" s="296"/>
      <c r="BO23" s="296"/>
      <c r="BP23" s="296"/>
      <c r="BQ23" s="296"/>
      <c r="BR23" s="296"/>
      <c r="BS23" s="296"/>
      <c r="BT23" s="296"/>
      <c r="BU23" s="296"/>
      <c r="BV23" s="296"/>
      <c r="BW23" s="296"/>
      <c r="BX23" s="296"/>
      <c r="BY23" s="296"/>
      <c r="BZ23" s="296"/>
      <c r="CA23" s="296"/>
      <c r="CB23" s="296"/>
      <c r="CC23" s="296"/>
      <c r="CD23" s="296"/>
      <c r="CE23" s="296"/>
      <c r="CF23" s="296"/>
      <c r="CG23" s="296"/>
      <c r="CH23" s="296"/>
      <c r="CI23" s="296"/>
      <c r="CJ23" s="296"/>
      <c r="CK23" s="296"/>
      <c r="CL23" s="296"/>
      <c r="CM23" s="296"/>
      <c r="CN23" s="296"/>
      <c r="CO23" s="296"/>
      <c r="CP23" s="296"/>
      <c r="CQ23" s="296"/>
      <c r="CR23" s="296"/>
      <c r="CS23" s="296"/>
      <c r="CT23" s="296"/>
      <c r="CU23" s="296"/>
      <c r="CV23" s="296"/>
      <c r="CW23" s="296"/>
      <c r="CX23" s="296"/>
      <c r="CY23" s="296"/>
      <c r="CZ23" s="296"/>
      <c r="DA23" s="296"/>
      <c r="DB23" s="296"/>
      <c r="DC23" s="296"/>
      <c r="DD23" s="296"/>
      <c r="DE23" s="296"/>
      <c r="DF23" s="296"/>
      <c r="DG23" s="296"/>
      <c r="DH23" s="296"/>
      <c r="DI23" s="296"/>
      <c r="DJ23" s="296"/>
      <c r="DK23" s="296"/>
      <c r="DL23" s="296"/>
      <c r="DM23" s="296"/>
      <c r="DN23" s="296"/>
      <c r="DO23" s="296"/>
      <c r="DP23" s="296"/>
      <c r="DQ23" s="296"/>
      <c r="DR23" s="296"/>
      <c r="DS23" s="296"/>
      <c r="DT23" s="296"/>
      <c r="DU23" s="296"/>
      <c r="DV23" s="296"/>
      <c r="DW23" s="296"/>
      <c r="DX23" s="296"/>
      <c r="DY23" s="296"/>
      <c r="DZ23" s="296"/>
      <c r="EA23" s="296"/>
      <c r="EB23" s="296"/>
      <c r="EC23" s="296"/>
      <c r="ED23" s="296"/>
      <c r="EE23" s="296"/>
      <c r="EF23" s="296"/>
      <c r="EG23" s="296"/>
      <c r="EH23" s="296"/>
      <c r="EI23" s="296"/>
      <c r="EJ23" s="296"/>
      <c r="EK23" s="296"/>
      <c r="EL23" s="296"/>
      <c r="EM23" s="296"/>
      <c r="EN23" s="296"/>
      <c r="EO23" s="296"/>
      <c r="EP23" s="296"/>
      <c r="EQ23" s="296"/>
      <c r="ER23" s="296"/>
      <c r="ES23" s="296"/>
      <c r="ET23" s="296"/>
      <c r="EU23" s="296"/>
      <c r="EV23" s="296"/>
      <c r="EW23" s="296"/>
      <c r="EX23" s="296"/>
      <c r="EY23" s="296"/>
      <c r="EZ23" s="296"/>
      <c r="FA23" s="296"/>
      <c r="FB23" s="296"/>
      <c r="FC23" s="296"/>
      <c r="FD23" s="296"/>
      <c r="FE23" s="296"/>
      <c r="FF23" s="296"/>
      <c r="FG23" s="296"/>
      <c r="FH23" s="296"/>
      <c r="FI23" s="296"/>
      <c r="FJ23" s="296"/>
      <c r="FK23" s="296"/>
      <c r="FL23" s="296"/>
      <c r="FM23" s="296"/>
      <c r="FN23" s="296"/>
      <c r="FO23" s="296"/>
      <c r="FP23" s="296"/>
      <c r="FQ23" s="296"/>
      <c r="FR23" s="296"/>
      <c r="FS23" s="296"/>
      <c r="FT23" s="296"/>
      <c r="FU23" s="296"/>
      <c r="FV23" s="296"/>
      <c r="FW23" s="296"/>
      <c r="FX23" s="296"/>
      <c r="FY23" s="296"/>
      <c r="FZ23" s="296"/>
      <c r="GA23" s="296"/>
      <c r="GB23" s="296"/>
      <c r="GC23" s="296"/>
      <c r="GD23" s="296"/>
      <c r="GE23" s="296"/>
      <c r="GF23" s="296"/>
      <c r="GG23" s="296"/>
      <c r="GH23" s="296"/>
      <c r="GI23" s="296"/>
      <c r="GJ23" s="296"/>
      <c r="GK23" s="296"/>
      <c r="GL23" s="296"/>
      <c r="GM23" s="296"/>
      <c r="GN23" s="296"/>
      <c r="GO23" s="296"/>
      <c r="GP23" s="296"/>
      <c r="GQ23" s="296"/>
      <c r="GR23" s="296"/>
      <c r="GS23" s="296"/>
      <c r="GT23" s="296"/>
      <c r="GU23" s="296"/>
      <c r="GV23" s="296"/>
      <c r="GW23" s="296"/>
      <c r="GX23" s="296"/>
      <c r="GY23" s="296"/>
      <c r="GZ23" s="296"/>
      <c r="HA23" s="296"/>
      <c r="HB23" s="296"/>
      <c r="HC23" s="296"/>
      <c r="HD23" s="296"/>
      <c r="HE23" s="296"/>
      <c r="HF23" s="296"/>
      <c r="HG23" s="296"/>
      <c r="HH23" s="296"/>
      <c r="HI23" s="296"/>
      <c r="HJ23" s="296"/>
      <c r="HK23" s="296"/>
      <c r="HL23" s="296"/>
      <c r="HM23" s="296"/>
      <c r="HN23" s="296"/>
      <c r="HO23" s="296"/>
      <c r="HP23" s="296"/>
      <c r="HQ23" s="296"/>
      <c r="HR23" s="296"/>
      <c r="HS23" s="296"/>
      <c r="HT23" s="296"/>
      <c r="HU23" s="296"/>
      <c r="HV23" s="296"/>
      <c r="HW23" s="296"/>
      <c r="HX23" s="296"/>
      <c r="HY23" s="296"/>
      <c r="HZ23" s="296"/>
      <c r="IA23" s="296"/>
      <c r="IB23" s="296"/>
      <c r="IC23" s="296"/>
      <c r="ID23" s="296"/>
      <c r="IE23" s="296"/>
      <c r="IF23" s="296"/>
      <c r="IG23" s="296"/>
      <c r="IH23" s="296"/>
      <c r="II23" s="296"/>
      <c r="IJ23" s="296"/>
      <c r="IK23" s="296"/>
      <c r="IL23" s="296"/>
      <c r="IM23" s="296"/>
      <c r="IN23" s="296"/>
      <c r="IO23" s="296"/>
      <c r="IP23" s="296"/>
      <c r="IQ23" s="296"/>
      <c r="IR23" s="296"/>
      <c r="IS23" s="296"/>
      <c r="IT23" s="296"/>
      <c r="IU23" s="296"/>
      <c r="IV23" s="296"/>
      <c r="IW23" s="296"/>
      <c r="IX23" s="296"/>
      <c r="IY23" s="296"/>
      <c r="IZ23" s="296"/>
      <c r="JA23" s="296"/>
      <c r="JB23" s="296"/>
      <c r="JC23" s="296"/>
      <c r="JD23" s="296"/>
      <c r="JE23" s="296"/>
      <c r="JF23" s="296"/>
      <c r="JG23" s="296"/>
      <c r="JH23" s="296"/>
      <c r="JI23" s="296"/>
      <c r="JJ23" s="296"/>
      <c r="JK23" s="296"/>
      <c r="JL23" s="296"/>
      <c r="JM23" s="296"/>
      <c r="JN23" s="296"/>
      <c r="JO23" s="296"/>
      <c r="JP23" s="296"/>
      <c r="JQ23" s="296"/>
      <c r="JR23" s="296"/>
      <c r="JS23" s="296"/>
      <c r="JT23" s="296"/>
      <c r="JU23" s="296"/>
      <c r="JV23" s="296"/>
      <c r="JW23" s="296"/>
      <c r="JX23" s="296"/>
      <c r="JY23" s="296"/>
      <c r="JZ23" s="296"/>
      <c r="KA23" s="296"/>
      <c r="KB23" s="296"/>
      <c r="KC23" s="296"/>
      <c r="KD23" s="296"/>
      <c r="KE23" s="296"/>
      <c r="KF23" s="296"/>
      <c r="KG23" s="296"/>
      <c r="KH23" s="296"/>
      <c r="KI23" s="296"/>
      <c r="KJ23" s="296"/>
      <c r="KK23" s="296"/>
      <c r="KL23" s="296"/>
      <c r="KM23" s="296"/>
      <c r="KN23" s="296"/>
      <c r="KO23" s="296"/>
      <c r="KP23" s="296"/>
      <c r="KQ23" s="296"/>
      <c r="KR23" s="296"/>
      <c r="KS23" s="296"/>
      <c r="KT23" s="296"/>
      <c r="KU23" s="296"/>
      <c r="KV23" s="296"/>
      <c r="KW23" s="296"/>
      <c r="KX23" s="296"/>
      <c r="KY23" s="296"/>
      <c r="KZ23" s="296"/>
      <c r="LA23" s="296"/>
      <c r="LB23" s="296"/>
      <c r="LC23" s="296"/>
      <c r="LD23" s="296"/>
      <c r="LE23" s="296"/>
      <c r="LF23" s="296"/>
      <c r="LG23" s="296"/>
      <c r="LH23" s="296"/>
      <c r="LI23" s="296"/>
      <c r="LJ23" s="296"/>
      <c r="LK23" s="296"/>
      <c r="LL23" s="296"/>
      <c r="LM23" s="296"/>
      <c r="LN23" s="296"/>
      <c r="LO23" s="296"/>
      <c r="LP23" s="296"/>
      <c r="LQ23" s="296"/>
      <c r="LR23" s="296"/>
      <c r="LS23" s="296"/>
      <c r="LT23" s="296"/>
      <c r="LU23" s="296"/>
      <c r="LV23" s="296"/>
      <c r="LW23" s="296"/>
      <c r="LX23" s="296"/>
      <c r="LY23" s="296"/>
      <c r="LZ23" s="296"/>
      <c r="MA23" s="296"/>
      <c r="MB23" s="296"/>
      <c r="MC23" s="296"/>
      <c r="MD23" s="296"/>
      <c r="ME23" s="296"/>
      <c r="MF23" s="296"/>
      <c r="MG23" s="296"/>
      <c r="MH23" s="296"/>
      <c r="MI23" s="296"/>
      <c r="MJ23" s="296"/>
      <c r="MK23" s="296"/>
      <c r="ML23" s="296"/>
      <c r="MM23" s="296"/>
      <c r="MN23" s="296"/>
      <c r="MO23" s="296"/>
      <c r="MP23" s="296"/>
      <c r="MQ23" s="296"/>
      <c r="MR23" s="296"/>
      <c r="MS23" s="296"/>
      <c r="MT23" s="296"/>
      <c r="MU23" s="296"/>
      <c r="MV23" s="296"/>
      <c r="MW23" s="296"/>
      <c r="MX23" s="296"/>
      <c r="MY23" s="296"/>
      <c r="MZ23" s="296"/>
      <c r="NA23" s="296"/>
      <c r="NB23" s="296"/>
      <c r="NC23" s="296"/>
      <c r="ND23" s="296"/>
      <c r="NE23" s="296"/>
      <c r="NF23" s="296"/>
      <c r="NG23" s="296"/>
      <c r="NH23" s="296"/>
      <c r="NI23" s="296"/>
      <c r="NJ23" s="296"/>
      <c r="NK23" s="296"/>
      <c r="NL23" s="296"/>
      <c r="NM23" s="296"/>
      <c r="NN23" s="296"/>
      <c r="NO23" s="296"/>
      <c r="NP23" s="296"/>
      <c r="NQ23" s="296"/>
      <c r="NR23" s="296"/>
      <c r="NS23" s="296"/>
      <c r="NT23" s="296"/>
      <c r="NU23" s="296"/>
      <c r="NV23" s="296"/>
      <c r="NW23" s="296"/>
      <c r="NX23" s="296"/>
      <c r="NY23" s="296"/>
      <c r="NZ23" s="296"/>
      <c r="OA23" s="296"/>
      <c r="OB23" s="296"/>
      <c r="OC23" s="296"/>
      <c r="OD23" s="296"/>
      <c r="OE23" s="296"/>
      <c r="OF23" s="296"/>
      <c r="OG23" s="296"/>
      <c r="OH23" s="296"/>
      <c r="OI23" s="296"/>
      <c r="OJ23" s="296"/>
      <c r="OK23" s="296"/>
      <c r="OL23" s="296"/>
      <c r="OM23" s="296"/>
      <c r="ON23" s="296"/>
      <c r="OO23" s="296"/>
      <c r="OP23" s="296"/>
      <c r="OQ23" s="296"/>
      <c r="OR23" s="296"/>
      <c r="OS23" s="296"/>
      <c r="OT23" s="296"/>
      <c r="OU23" s="296"/>
      <c r="OV23" s="296"/>
      <c r="OW23" s="296"/>
      <c r="OX23" s="296"/>
      <c r="OY23" s="296"/>
      <c r="OZ23" s="296"/>
      <c r="PA23" s="296"/>
      <c r="PB23" s="296"/>
      <c r="PC23" s="296"/>
      <c r="PD23" s="296"/>
      <c r="PE23" s="296"/>
      <c r="PF23" s="296"/>
      <c r="PG23" s="296"/>
      <c r="PH23" s="296"/>
      <c r="PI23" s="296"/>
      <c r="PJ23" s="296"/>
      <c r="PK23" s="296"/>
      <c r="PL23" s="296"/>
      <c r="PM23" s="296"/>
      <c r="PN23" s="296"/>
      <c r="PO23" s="296"/>
      <c r="PP23" s="296"/>
      <c r="PQ23" s="296"/>
      <c r="PR23" s="296"/>
      <c r="PS23" s="296"/>
      <c r="PT23" s="296"/>
      <c r="PU23" s="296"/>
      <c r="PV23" s="296"/>
      <c r="PW23" s="296"/>
      <c r="PX23" s="296"/>
      <c r="PY23" s="296"/>
      <c r="PZ23" s="296"/>
      <c r="QA23" s="296"/>
      <c r="QB23" s="296"/>
      <c r="QC23" s="296"/>
      <c r="QD23" s="296"/>
      <c r="QE23" s="296"/>
      <c r="QF23" s="296"/>
      <c r="QG23" s="296"/>
      <c r="QH23" s="296"/>
      <c r="QI23" s="296"/>
      <c r="QJ23" s="296"/>
      <c r="QK23" s="296"/>
      <c r="QL23" s="296"/>
      <c r="QM23" s="296"/>
      <c r="QN23" s="296"/>
      <c r="QO23" s="296"/>
      <c r="QP23" s="296"/>
      <c r="QQ23" s="296"/>
      <c r="QR23" s="296"/>
      <c r="QS23" s="296"/>
      <c r="QT23" s="296"/>
      <c r="QU23" s="296"/>
      <c r="QV23" s="296"/>
      <c r="QW23" s="296"/>
      <c r="QX23" s="296"/>
      <c r="QY23" s="296"/>
      <c r="QZ23" s="296"/>
      <c r="RA23" s="296"/>
      <c r="RB23" s="296"/>
      <c r="RC23" s="296"/>
      <c r="RD23" s="296"/>
      <c r="RE23" s="296"/>
      <c r="RF23" s="296"/>
      <c r="RG23" s="296"/>
      <c r="RH23" s="296"/>
      <c r="RI23" s="296"/>
      <c r="RJ23" s="296"/>
      <c r="RK23" s="296"/>
      <c r="RL23" s="296"/>
      <c r="RM23" s="296"/>
      <c r="RN23" s="296"/>
      <c r="RO23" s="296"/>
      <c r="RP23" s="296"/>
      <c r="RQ23" s="296"/>
      <c r="RR23" s="296"/>
      <c r="RS23" s="296"/>
      <c r="RT23" s="296"/>
      <c r="RU23" s="296"/>
      <c r="RV23" s="296"/>
      <c r="RW23" s="296"/>
      <c r="RX23" s="296"/>
      <c r="RY23" s="296"/>
      <c r="RZ23" s="296"/>
      <c r="SA23" s="296"/>
      <c r="SB23" s="296"/>
      <c r="SC23" s="296"/>
      <c r="SD23" s="296"/>
      <c r="SE23" s="296"/>
      <c r="SF23" s="296"/>
      <c r="SG23" s="296"/>
      <c r="SH23" s="296"/>
      <c r="SI23" s="296"/>
      <c r="SJ23" s="296"/>
      <c r="SK23" s="296"/>
      <c r="SL23" s="296"/>
      <c r="SM23" s="296"/>
      <c r="SN23" s="296"/>
      <c r="SO23" s="296"/>
      <c r="SP23" s="296"/>
      <c r="SQ23" s="296"/>
      <c r="SR23" s="296"/>
      <c r="SS23" s="296"/>
      <c r="ST23" s="296"/>
      <c r="SU23" s="296"/>
      <c r="SV23" s="296"/>
      <c r="SW23" s="296"/>
      <c r="SX23" s="296"/>
      <c r="SY23" s="296"/>
      <c r="SZ23" s="296"/>
      <c r="TA23" s="296"/>
      <c r="TB23" s="296"/>
      <c r="TC23" s="296"/>
      <c r="TD23" s="296"/>
      <c r="TE23" s="296"/>
      <c r="TF23" s="296"/>
      <c r="TG23" s="296"/>
      <c r="TH23" s="296"/>
      <c r="TI23" s="296"/>
      <c r="TJ23" s="296"/>
      <c r="TK23" s="296"/>
      <c r="TL23" s="296"/>
      <c r="TM23" s="296"/>
      <c r="TN23" s="296"/>
      <c r="TO23" s="296"/>
      <c r="TP23" s="296"/>
      <c r="TQ23" s="296"/>
      <c r="TR23" s="296"/>
      <c r="TS23" s="296"/>
      <c r="TT23" s="296"/>
      <c r="TU23" s="296"/>
      <c r="TV23" s="296"/>
      <c r="TW23" s="296"/>
      <c r="TX23" s="296"/>
      <c r="TY23" s="296"/>
      <c r="TZ23" s="296"/>
      <c r="UA23" s="296"/>
      <c r="UB23" s="296"/>
      <c r="UC23" s="296"/>
      <c r="UD23" s="296"/>
      <c r="UE23" s="296"/>
      <c r="UF23" s="296"/>
      <c r="UG23" s="296"/>
      <c r="UH23" s="296"/>
      <c r="UI23" s="296"/>
      <c r="UJ23" s="296"/>
      <c r="UK23" s="296"/>
      <c r="UL23" s="296"/>
      <c r="UM23" s="296"/>
      <c r="UN23" s="296"/>
      <c r="UO23" s="296"/>
      <c r="UP23" s="296"/>
      <c r="UQ23" s="296"/>
      <c r="UR23" s="296"/>
      <c r="US23" s="296"/>
      <c r="UT23" s="296"/>
      <c r="UU23" s="296"/>
      <c r="UV23" s="296"/>
      <c r="UW23" s="296"/>
      <c r="UX23" s="296"/>
      <c r="UY23" s="296"/>
      <c r="UZ23" s="296"/>
      <c r="VA23" s="296"/>
      <c r="VB23" s="296"/>
      <c r="VC23" s="296"/>
      <c r="VD23" s="296"/>
      <c r="VE23" s="296"/>
      <c r="VF23" s="296"/>
      <c r="VG23" s="296"/>
      <c r="VH23" s="296"/>
      <c r="VI23" s="296"/>
      <c r="VJ23" s="296"/>
      <c r="VK23" s="296"/>
      <c r="VL23" s="296"/>
      <c r="VM23" s="296"/>
      <c r="VN23" s="296"/>
      <c r="VO23" s="296"/>
      <c r="VP23" s="296"/>
      <c r="VQ23" s="296"/>
      <c r="VR23" s="296"/>
      <c r="VS23" s="296"/>
      <c r="VT23" s="296"/>
      <c r="VU23" s="296"/>
      <c r="VV23" s="296"/>
      <c r="VW23" s="296"/>
      <c r="VX23" s="296"/>
      <c r="VY23" s="296"/>
      <c r="VZ23" s="296"/>
      <c r="WA23" s="296"/>
      <c r="WB23" s="296"/>
      <c r="WC23" s="296"/>
      <c r="WD23" s="296"/>
      <c r="WE23" s="296"/>
      <c r="WF23" s="296"/>
      <c r="WG23" s="296"/>
      <c r="WH23" s="296"/>
      <c r="WI23" s="296"/>
      <c r="WJ23" s="296"/>
      <c r="WK23" s="296"/>
      <c r="WL23" s="296"/>
      <c r="WM23" s="296"/>
      <c r="WN23" s="296"/>
      <c r="WO23" s="296"/>
      <c r="WP23" s="296"/>
      <c r="WQ23" s="296"/>
      <c r="WR23" s="296"/>
      <c r="WS23" s="296"/>
      <c r="WT23" s="296"/>
      <c r="WU23" s="296"/>
      <c r="WV23" s="296"/>
      <c r="WW23" s="296"/>
      <c r="WX23" s="296"/>
      <c r="WY23" s="296"/>
      <c r="WZ23" s="296"/>
      <c r="XA23" s="296"/>
      <c r="XB23" s="296"/>
      <c r="XC23" s="296"/>
      <c r="XD23" s="296"/>
      <c r="XE23" s="296"/>
      <c r="XF23" s="296"/>
      <c r="XG23" s="296"/>
      <c r="XH23" s="296"/>
      <c r="XI23" s="296"/>
      <c r="XJ23" s="296"/>
      <c r="XK23" s="296"/>
      <c r="XL23" s="296"/>
      <c r="XM23" s="296"/>
      <c r="XN23" s="296"/>
      <c r="XO23" s="296"/>
      <c r="XP23" s="296"/>
      <c r="XQ23" s="296"/>
      <c r="XR23" s="296"/>
      <c r="XS23" s="296"/>
      <c r="XT23" s="296"/>
      <c r="XU23" s="296"/>
      <c r="XV23" s="296"/>
      <c r="XW23" s="296"/>
      <c r="XX23" s="296"/>
      <c r="XY23" s="296"/>
      <c r="XZ23" s="296"/>
      <c r="YA23" s="296"/>
      <c r="YB23" s="296"/>
      <c r="YC23" s="296"/>
      <c r="YD23" s="296"/>
      <c r="YE23" s="296"/>
      <c r="YF23" s="296"/>
      <c r="YG23" s="296"/>
      <c r="YH23" s="296"/>
      <c r="YI23" s="296"/>
      <c r="YJ23" s="296"/>
      <c r="YK23" s="296"/>
      <c r="YL23" s="296"/>
      <c r="YM23" s="296"/>
      <c r="YN23" s="296"/>
      <c r="YO23" s="296"/>
      <c r="YP23" s="296"/>
      <c r="YQ23" s="296"/>
      <c r="YR23" s="296"/>
      <c r="YS23" s="296"/>
      <c r="YT23" s="296"/>
      <c r="YU23" s="296"/>
      <c r="YV23" s="296"/>
      <c r="YW23" s="296"/>
      <c r="YX23" s="296"/>
      <c r="YY23" s="296"/>
      <c r="YZ23" s="296"/>
      <c r="ZA23" s="296"/>
      <c r="ZB23" s="296"/>
      <c r="ZC23" s="296"/>
      <c r="ZD23" s="296"/>
      <c r="ZE23" s="296"/>
      <c r="ZF23" s="296"/>
      <c r="ZG23" s="296"/>
      <c r="ZH23" s="296"/>
      <c r="ZI23" s="296"/>
      <c r="ZJ23" s="296"/>
      <c r="ZK23" s="296"/>
      <c r="ZL23" s="296"/>
      <c r="ZM23" s="296"/>
      <c r="ZN23" s="296"/>
      <c r="ZO23" s="296"/>
      <c r="ZP23" s="296"/>
      <c r="ZQ23" s="296"/>
      <c r="ZR23" s="296"/>
      <c r="ZS23" s="296"/>
      <c r="ZT23" s="296"/>
      <c r="ZU23" s="296"/>
      <c r="ZV23" s="296"/>
      <c r="ZW23" s="296"/>
      <c r="ZX23" s="296"/>
      <c r="ZY23" s="296"/>
      <c r="ZZ23" s="296"/>
      <c r="AAA23" s="296"/>
      <c r="AAB23" s="296"/>
      <c r="AAC23" s="296"/>
      <c r="AAD23" s="296"/>
      <c r="AAE23" s="296"/>
      <c r="AAF23" s="296"/>
      <c r="AAG23" s="296"/>
      <c r="AAH23" s="296"/>
      <c r="AAI23" s="296"/>
      <c r="AAJ23" s="296"/>
      <c r="AAK23" s="296"/>
      <c r="AAL23" s="296"/>
      <c r="AAM23" s="296"/>
      <c r="AAN23" s="296"/>
      <c r="AAO23" s="296"/>
      <c r="AAP23" s="296"/>
      <c r="AAQ23" s="296"/>
      <c r="AAR23" s="296"/>
      <c r="AAS23" s="296"/>
      <c r="AAT23" s="296"/>
      <c r="AAU23" s="296"/>
      <c r="AAV23" s="296"/>
      <c r="AAW23" s="296"/>
      <c r="AAX23" s="296"/>
      <c r="AAY23" s="296"/>
      <c r="AAZ23" s="296"/>
      <c r="ABA23" s="296"/>
      <c r="ABB23" s="296"/>
      <c r="ABC23" s="296"/>
      <c r="ABD23" s="296"/>
      <c r="ABE23" s="296"/>
      <c r="ABF23" s="296"/>
      <c r="ABG23" s="296"/>
      <c r="ABH23" s="296"/>
      <c r="ABI23" s="296"/>
      <c r="ABJ23" s="296"/>
      <c r="ABK23" s="296"/>
      <c r="ABL23" s="296"/>
      <c r="ABM23" s="296"/>
      <c r="ABN23" s="296"/>
      <c r="ABO23" s="296"/>
      <c r="ABP23" s="296"/>
      <c r="ABQ23" s="296"/>
      <c r="ABR23" s="296"/>
      <c r="ABS23" s="296"/>
      <c r="ABT23" s="296"/>
      <c r="ABU23" s="296"/>
      <c r="ABV23" s="296"/>
      <c r="ABW23" s="296"/>
      <c r="ABX23" s="296"/>
      <c r="ABY23" s="296"/>
      <c r="ABZ23" s="296"/>
      <c r="ACA23" s="296"/>
      <c r="ACB23" s="296"/>
      <c r="ACC23" s="296"/>
      <c r="ACD23" s="296"/>
      <c r="ACE23" s="296"/>
      <c r="ACF23" s="296"/>
      <c r="ACG23" s="296"/>
      <c r="ACH23" s="296"/>
      <c r="ACI23" s="296"/>
      <c r="ACJ23" s="296"/>
      <c r="ACK23" s="296"/>
      <c r="ACL23" s="296"/>
      <c r="ACM23" s="296"/>
      <c r="ACN23" s="296"/>
      <c r="ACO23" s="296"/>
      <c r="ACP23" s="296"/>
      <c r="ACQ23" s="296"/>
      <c r="ACR23" s="296"/>
      <c r="ACS23" s="296"/>
      <c r="ACT23" s="296"/>
      <c r="ACU23" s="296"/>
      <c r="ACV23" s="296"/>
      <c r="ACW23" s="296"/>
      <c r="ACX23" s="296"/>
      <c r="ACY23" s="296"/>
      <c r="ACZ23" s="296"/>
      <c r="ADA23" s="296"/>
      <c r="ADB23" s="296"/>
      <c r="ADC23" s="296"/>
      <c r="ADD23" s="296"/>
      <c r="ADE23" s="296"/>
      <c r="ADF23" s="296"/>
      <c r="ADG23" s="296"/>
      <c r="ADH23" s="296"/>
      <c r="ADI23" s="296"/>
      <c r="ADJ23" s="296"/>
      <c r="ADK23" s="296"/>
      <c r="ADL23" s="296"/>
      <c r="ADM23" s="296"/>
      <c r="ADN23" s="296"/>
      <c r="ADO23" s="296"/>
      <c r="ADP23" s="296"/>
      <c r="ADQ23" s="296"/>
      <c r="ADR23" s="296"/>
      <c r="ADS23" s="296"/>
      <c r="ADT23" s="296"/>
      <c r="ADU23" s="296"/>
      <c r="ADV23" s="296"/>
      <c r="ADW23" s="296"/>
      <c r="ADX23" s="296"/>
      <c r="ADY23" s="296"/>
      <c r="ADZ23" s="296"/>
      <c r="AEA23" s="296"/>
      <c r="AEB23" s="296"/>
      <c r="AEC23" s="296"/>
      <c r="AED23" s="296"/>
      <c r="AEE23" s="296"/>
      <c r="AEF23" s="296"/>
      <c r="AEG23" s="296"/>
      <c r="AEH23" s="296"/>
      <c r="AEI23" s="296"/>
      <c r="AEJ23" s="296"/>
      <c r="AEK23" s="296"/>
      <c r="AEL23" s="296"/>
      <c r="AEM23" s="296"/>
      <c r="AEN23" s="296"/>
      <c r="AEO23" s="296"/>
      <c r="AEP23" s="296"/>
      <c r="AEQ23" s="296"/>
      <c r="AER23" s="296"/>
      <c r="AES23" s="296"/>
      <c r="AET23" s="296"/>
      <c r="AEU23" s="296"/>
      <c r="AEV23" s="296"/>
      <c r="AEW23" s="296"/>
      <c r="AEX23" s="296"/>
      <c r="AEY23" s="296"/>
      <c r="AEZ23" s="296"/>
      <c r="AFA23" s="296"/>
      <c r="AFB23" s="296"/>
      <c r="AFC23" s="296"/>
      <c r="AFD23" s="296"/>
      <c r="AFE23" s="296"/>
      <c r="AFF23" s="296"/>
      <c r="AFG23" s="296"/>
      <c r="AFH23" s="296"/>
      <c r="AFI23" s="296"/>
      <c r="AFJ23" s="296"/>
      <c r="AFK23" s="296"/>
      <c r="AFL23" s="296"/>
      <c r="AFM23" s="296"/>
      <c r="AFN23" s="296"/>
      <c r="AFO23" s="296"/>
      <c r="AFP23" s="296"/>
      <c r="AFQ23" s="296"/>
      <c r="AFR23" s="296"/>
      <c r="AFS23" s="296"/>
      <c r="AFT23" s="296"/>
      <c r="AFU23" s="296"/>
      <c r="AFV23" s="296"/>
      <c r="AFW23" s="296"/>
      <c r="AFX23" s="296"/>
      <c r="AFY23" s="296"/>
      <c r="AFZ23" s="296"/>
      <c r="AGA23" s="296"/>
      <c r="AGB23" s="296"/>
      <c r="AGC23" s="296"/>
      <c r="AGD23" s="296"/>
      <c r="AGE23" s="296"/>
      <c r="AGF23" s="296"/>
      <c r="AGG23" s="296"/>
      <c r="AGH23" s="296"/>
      <c r="AGI23" s="296"/>
      <c r="AGJ23" s="296"/>
      <c r="AGK23" s="296"/>
      <c r="AGL23" s="296"/>
      <c r="AGM23" s="296"/>
      <c r="AGN23" s="296"/>
      <c r="AGO23" s="296"/>
      <c r="AGP23" s="296"/>
      <c r="AGQ23" s="296"/>
      <c r="AGR23" s="296"/>
      <c r="AGS23" s="296"/>
      <c r="AGT23" s="296"/>
      <c r="AGU23" s="296"/>
      <c r="AGV23" s="296"/>
      <c r="AGW23" s="296"/>
      <c r="AGX23" s="296"/>
      <c r="AGY23" s="296"/>
      <c r="AGZ23" s="296"/>
      <c r="AHA23" s="296"/>
      <c r="AHB23" s="296"/>
      <c r="AHC23" s="296"/>
      <c r="AHD23" s="296"/>
      <c r="AHE23" s="296"/>
      <c r="AHF23" s="296"/>
      <c r="AHG23" s="296"/>
      <c r="AHH23" s="296"/>
      <c r="AHI23" s="296"/>
      <c r="AHJ23" s="296"/>
      <c r="AHK23" s="296"/>
      <c r="AHL23" s="296"/>
      <c r="AHM23" s="296"/>
      <c r="AHN23" s="296"/>
      <c r="AHO23" s="296"/>
      <c r="AHP23" s="296"/>
      <c r="AHQ23" s="296"/>
      <c r="AHR23" s="296"/>
      <c r="AHS23" s="296"/>
      <c r="AHT23" s="296"/>
      <c r="AHU23" s="296"/>
      <c r="AHV23" s="296"/>
      <c r="AHW23" s="296"/>
      <c r="AHX23" s="296"/>
      <c r="AHY23" s="296"/>
      <c r="AHZ23" s="296"/>
      <c r="AIA23" s="296"/>
      <c r="AIB23" s="296"/>
      <c r="AIC23" s="296"/>
      <c r="AID23" s="296"/>
      <c r="AIE23" s="296"/>
      <c r="AIF23" s="296"/>
      <c r="AIG23" s="296"/>
      <c r="AIH23" s="296"/>
      <c r="AII23" s="296"/>
      <c r="AIJ23" s="296"/>
      <c r="AIK23" s="296"/>
      <c r="AIL23" s="296"/>
      <c r="AIM23" s="296"/>
      <c r="AIN23" s="296"/>
      <c r="AIO23" s="296"/>
      <c r="AIP23" s="296"/>
      <c r="AIQ23" s="296"/>
      <c r="AIR23" s="296"/>
      <c r="AIS23" s="296"/>
      <c r="AIT23" s="296"/>
      <c r="AIU23" s="296"/>
      <c r="AIV23" s="296"/>
      <c r="AIW23" s="296"/>
      <c r="AIX23" s="296"/>
      <c r="AIY23" s="296"/>
      <c r="AIZ23" s="296"/>
      <c r="AJA23" s="296"/>
      <c r="AJB23" s="296"/>
      <c r="AJC23" s="296"/>
      <c r="AJD23" s="296"/>
      <c r="AJE23" s="296"/>
      <c r="AJF23" s="296"/>
      <c r="AJG23" s="296"/>
      <c r="AJH23" s="296"/>
      <c r="AJI23" s="296"/>
      <c r="AJJ23" s="296"/>
      <c r="AJK23" s="296"/>
      <c r="AJL23" s="296"/>
      <c r="AJM23" s="296"/>
      <c r="AJN23" s="296"/>
      <c r="AJO23" s="296"/>
      <c r="AJP23" s="296"/>
      <c r="AJQ23" s="296"/>
      <c r="AJR23" s="296"/>
      <c r="AJS23" s="296"/>
      <c r="AJT23" s="296"/>
      <c r="AJU23" s="296"/>
      <c r="AJV23" s="296"/>
      <c r="AJW23" s="296"/>
      <c r="AJX23" s="296"/>
      <c r="AJY23" s="296"/>
      <c r="AJZ23" s="296"/>
      <c r="AKA23" s="296"/>
      <c r="AKB23" s="296"/>
      <c r="AKC23" s="296"/>
      <c r="AKD23" s="296"/>
      <c r="AKE23" s="296"/>
      <c r="AKF23" s="296"/>
      <c r="AKG23" s="296"/>
      <c r="AKH23" s="296"/>
      <c r="AKI23" s="296"/>
      <c r="AKJ23" s="296"/>
      <c r="AKK23" s="296"/>
      <c r="AKL23" s="296"/>
      <c r="AKM23" s="296"/>
      <c r="AKN23" s="296"/>
      <c r="AKO23" s="296"/>
      <c r="AKP23" s="296"/>
      <c r="AKQ23" s="296"/>
      <c r="AKR23" s="296"/>
      <c r="AKS23" s="296"/>
      <c r="AKT23" s="296"/>
      <c r="AKU23" s="296"/>
      <c r="AKV23" s="296"/>
      <c r="AKW23" s="296"/>
      <c r="AKX23" s="296"/>
      <c r="AKY23" s="296"/>
      <c r="AKZ23" s="296"/>
      <c r="ALA23" s="296"/>
      <c r="ALB23" s="296"/>
      <c r="ALC23" s="296"/>
      <c r="ALD23" s="296"/>
      <c r="ALE23" s="296"/>
      <c r="ALF23" s="296"/>
      <c r="ALG23" s="296"/>
      <c r="ALH23" s="296"/>
      <c r="ALI23" s="296"/>
      <c r="ALJ23" s="296"/>
      <c r="ALK23" s="296"/>
      <c r="ALL23" s="296"/>
      <c r="ALM23" s="296"/>
      <c r="ALN23" s="296"/>
      <c r="ALO23" s="296"/>
      <c r="ALP23" s="296"/>
      <c r="ALQ23" s="296"/>
      <c r="ALR23" s="296"/>
      <c r="ALS23" s="296"/>
      <c r="ALT23" s="296"/>
      <c r="ALU23" s="296"/>
      <c r="ALV23" s="296"/>
      <c r="ALW23" s="296"/>
      <c r="ALX23" s="296"/>
      <c r="ALY23" s="296"/>
      <c r="ALZ23" s="296"/>
      <c r="AMA23" s="296"/>
      <c r="AMB23" s="296"/>
      <c r="AMC23" s="296"/>
      <c r="AMD23" s="296"/>
      <c r="AME23" s="296"/>
      <c r="AMF23" s="296"/>
      <c r="AMG23" s="296"/>
      <c r="AMH23" s="296"/>
      <c r="AMI23" s="296"/>
      <c r="AMJ23" s="296"/>
      <c r="AMK23" s="296"/>
      <c r="AML23" s="296"/>
      <c r="AMM23" s="296"/>
      <c r="AMN23" s="296"/>
      <c r="AMO23" s="296"/>
      <c r="AMP23" s="296"/>
      <c r="AMQ23" s="296"/>
      <c r="AMR23" s="296"/>
      <c r="AMS23" s="296"/>
      <c r="AMT23" s="296"/>
      <c r="AMU23" s="296"/>
      <c r="AMV23" s="296"/>
      <c r="AMW23" s="296"/>
      <c r="AMX23" s="296"/>
      <c r="AMY23" s="296"/>
      <c r="AMZ23" s="296"/>
      <c r="ANA23" s="296"/>
      <c r="ANB23" s="296"/>
      <c r="ANC23" s="296"/>
      <c r="AND23" s="296"/>
      <c r="ANE23" s="296"/>
      <c r="ANF23" s="296"/>
      <c r="ANG23" s="296"/>
      <c r="ANH23" s="296"/>
      <c r="ANI23" s="296"/>
      <c r="ANJ23" s="296"/>
      <c r="ANK23" s="296"/>
      <c r="ANL23" s="296"/>
      <c r="ANM23" s="296"/>
      <c r="ANN23" s="296"/>
      <c r="ANO23" s="296"/>
      <c r="ANP23" s="296"/>
      <c r="ANQ23" s="296"/>
      <c r="ANR23" s="296"/>
      <c r="ANS23" s="296"/>
      <c r="ANT23" s="296"/>
      <c r="ANU23" s="296"/>
      <c r="ANV23" s="296"/>
      <c r="ANW23" s="296"/>
      <c r="ANX23" s="296"/>
      <c r="ANY23" s="296"/>
      <c r="ANZ23" s="296"/>
      <c r="AOA23" s="296"/>
      <c r="AOB23" s="296"/>
      <c r="AOC23" s="296"/>
      <c r="AOD23" s="296"/>
      <c r="AOE23" s="296"/>
      <c r="AOF23" s="296"/>
      <c r="AOG23" s="296"/>
      <c r="AOH23" s="296"/>
      <c r="AOI23" s="296"/>
      <c r="AOJ23" s="296"/>
      <c r="AOK23" s="296"/>
      <c r="AOL23" s="296"/>
      <c r="AOM23" s="296"/>
      <c r="AON23" s="296"/>
      <c r="AOO23" s="296"/>
      <c r="AOP23" s="296"/>
      <c r="AOQ23" s="296"/>
      <c r="AOR23" s="296"/>
      <c r="AOS23" s="296"/>
      <c r="AOT23" s="296"/>
      <c r="AOU23" s="296"/>
      <c r="AOV23" s="296"/>
      <c r="AOW23" s="296"/>
      <c r="AOX23" s="296"/>
      <c r="AOY23" s="296"/>
      <c r="AOZ23" s="296"/>
      <c r="APA23" s="296"/>
      <c r="APB23" s="296"/>
      <c r="APC23" s="296"/>
      <c r="APD23" s="296"/>
      <c r="APE23" s="296"/>
      <c r="APF23" s="296"/>
      <c r="APG23" s="296"/>
      <c r="APH23" s="296"/>
      <c r="API23" s="296"/>
      <c r="APJ23" s="296"/>
      <c r="APK23" s="296"/>
      <c r="APL23" s="296"/>
      <c r="APM23" s="296"/>
      <c r="APN23" s="296"/>
      <c r="APO23" s="296"/>
      <c r="APP23" s="296"/>
      <c r="APQ23" s="296"/>
      <c r="APR23" s="296"/>
      <c r="APS23" s="296"/>
      <c r="APT23" s="296"/>
      <c r="APU23" s="296"/>
      <c r="APV23" s="296"/>
      <c r="APW23" s="296"/>
      <c r="APX23" s="296"/>
      <c r="APY23" s="296"/>
      <c r="APZ23" s="296"/>
      <c r="AQA23" s="296"/>
      <c r="AQB23" s="296"/>
      <c r="AQC23" s="296"/>
      <c r="AQD23" s="296"/>
      <c r="AQE23" s="296"/>
      <c r="AQF23" s="296"/>
      <c r="AQG23" s="296"/>
      <c r="AQH23" s="296"/>
      <c r="AQI23" s="296"/>
      <c r="AQJ23" s="296"/>
      <c r="AQK23" s="296"/>
      <c r="AQL23" s="296"/>
      <c r="AQM23" s="296"/>
      <c r="AQN23" s="296"/>
      <c r="AQO23" s="296"/>
      <c r="AQP23" s="296"/>
      <c r="AQQ23" s="296"/>
      <c r="AQR23" s="296"/>
      <c r="AQS23" s="296"/>
      <c r="AQT23" s="296"/>
      <c r="AQU23" s="296"/>
      <c r="AQV23" s="296"/>
      <c r="AQW23" s="296"/>
      <c r="AQX23" s="296"/>
      <c r="AQY23" s="296"/>
      <c r="AQZ23" s="296"/>
      <c r="ARA23" s="296"/>
      <c r="ARB23" s="296"/>
      <c r="ARC23" s="296"/>
      <c r="ARD23" s="296"/>
      <c r="ARE23" s="296"/>
      <c r="ARF23" s="296"/>
      <c r="ARG23" s="296"/>
      <c r="ARH23" s="296"/>
      <c r="ARI23" s="296"/>
      <c r="ARJ23" s="296"/>
      <c r="ARK23" s="296"/>
      <c r="ARL23" s="296"/>
      <c r="ARM23" s="296"/>
      <c r="ARN23" s="296"/>
      <c r="ARO23" s="296"/>
      <c r="ARP23" s="296"/>
      <c r="ARQ23" s="296"/>
      <c r="ARR23" s="296"/>
      <c r="ARS23" s="296"/>
      <c r="ART23" s="296"/>
      <c r="ARU23" s="296"/>
      <c r="ARV23" s="296"/>
      <c r="ARW23" s="296"/>
      <c r="ARX23" s="296"/>
      <c r="ARY23" s="296"/>
      <c r="ARZ23" s="296"/>
      <c r="ASA23" s="296"/>
      <c r="ASB23" s="296"/>
      <c r="ASC23" s="296"/>
      <c r="ASD23" s="296"/>
      <c r="ASE23" s="296"/>
      <c r="ASF23" s="296"/>
      <c r="ASG23" s="296"/>
      <c r="ASH23" s="296"/>
      <c r="ASI23" s="296"/>
      <c r="ASJ23" s="296"/>
      <c r="ASK23" s="296"/>
      <c r="ASL23" s="296"/>
      <c r="ASM23" s="296"/>
      <c r="ASN23" s="296"/>
      <c r="ASO23" s="296"/>
      <c r="ASP23" s="296"/>
      <c r="ASQ23" s="296"/>
      <c r="ASR23" s="296"/>
      <c r="ASS23" s="296"/>
      <c r="AST23" s="296"/>
      <c r="ASU23" s="296"/>
      <c r="ASV23" s="296"/>
      <c r="ASW23" s="296"/>
      <c r="ASX23" s="296"/>
      <c r="ASY23" s="296"/>
      <c r="ASZ23" s="296"/>
      <c r="ATA23" s="296"/>
      <c r="ATB23" s="296"/>
      <c r="ATC23" s="296"/>
      <c r="ATD23" s="296"/>
      <c r="ATE23" s="296"/>
      <c r="ATF23" s="296"/>
      <c r="ATG23" s="296"/>
      <c r="ATH23" s="296"/>
      <c r="ATI23" s="296"/>
      <c r="ATJ23" s="296"/>
      <c r="ATK23" s="296"/>
      <c r="ATL23" s="296"/>
      <c r="ATM23" s="296"/>
      <c r="ATN23" s="296"/>
      <c r="ATO23" s="296"/>
      <c r="ATP23" s="296"/>
      <c r="ATQ23" s="296"/>
      <c r="ATR23" s="296"/>
      <c r="ATS23" s="296"/>
      <c r="ATT23" s="296"/>
      <c r="ATU23" s="296"/>
      <c r="ATV23" s="296"/>
      <c r="ATW23" s="296"/>
      <c r="ATX23" s="296"/>
      <c r="ATY23" s="296"/>
      <c r="ATZ23" s="296"/>
      <c r="AUA23" s="296"/>
      <c r="AUB23" s="296"/>
      <c r="AUC23" s="296"/>
      <c r="AUD23" s="296"/>
      <c r="AUE23" s="296"/>
      <c r="AUF23" s="296"/>
      <c r="AUG23" s="296"/>
      <c r="AUH23" s="296"/>
      <c r="AUI23" s="296"/>
      <c r="AUJ23" s="296"/>
      <c r="AUK23" s="296"/>
      <c r="AUL23" s="296"/>
      <c r="AUM23" s="296"/>
      <c r="AUN23" s="296"/>
      <c r="AUO23" s="296"/>
      <c r="AUP23" s="296"/>
      <c r="AUQ23" s="296"/>
      <c r="AUR23" s="296"/>
      <c r="AUS23" s="296"/>
      <c r="AUT23" s="296"/>
      <c r="AUU23" s="296"/>
      <c r="AUV23" s="296"/>
      <c r="AUW23" s="296"/>
      <c r="AUX23" s="296"/>
      <c r="AUY23" s="296"/>
      <c r="AUZ23" s="296"/>
      <c r="AVA23" s="296"/>
      <c r="AVB23" s="296"/>
      <c r="AVC23" s="296"/>
      <c r="AVD23" s="296"/>
      <c r="AVE23" s="296"/>
      <c r="AVF23" s="296"/>
      <c r="AVG23" s="296"/>
      <c r="AVH23" s="296"/>
      <c r="AVI23" s="296"/>
      <c r="AVJ23" s="296"/>
      <c r="AVK23" s="296"/>
      <c r="AVL23" s="296"/>
      <c r="AVM23" s="296"/>
      <c r="AVN23" s="296"/>
      <c r="AVO23" s="296"/>
      <c r="AVP23" s="296"/>
      <c r="AVQ23" s="296"/>
      <c r="AVR23" s="296"/>
      <c r="AVS23" s="296"/>
      <c r="AVT23" s="296"/>
      <c r="AVU23" s="296"/>
      <c r="AVV23" s="296"/>
      <c r="AVW23" s="296"/>
      <c r="AVX23" s="296"/>
      <c r="AVY23" s="296"/>
      <c r="AVZ23" s="296"/>
      <c r="AWA23" s="296"/>
      <c r="AWB23" s="296"/>
      <c r="AWC23" s="296"/>
      <c r="AWD23" s="296"/>
      <c r="AWE23" s="296"/>
      <c r="AWF23" s="296"/>
      <c r="AWG23" s="296"/>
      <c r="AWH23" s="296"/>
      <c r="AWI23" s="296"/>
      <c r="AWJ23" s="296"/>
      <c r="AWK23" s="296"/>
      <c r="AWL23" s="296"/>
      <c r="AWM23" s="296"/>
      <c r="AWN23" s="296"/>
      <c r="AWO23" s="296"/>
      <c r="AWP23" s="296"/>
      <c r="AWQ23" s="296"/>
      <c r="AWR23" s="296"/>
      <c r="AWS23" s="296"/>
      <c r="AWT23" s="296"/>
      <c r="AWU23" s="296"/>
      <c r="AWV23" s="296"/>
      <c r="AWW23" s="296"/>
      <c r="AWX23" s="296"/>
      <c r="AWY23" s="296"/>
      <c r="AWZ23" s="296"/>
      <c r="AXA23" s="296"/>
      <c r="AXB23" s="296"/>
      <c r="AXC23" s="296"/>
      <c r="AXD23" s="296"/>
      <c r="AXE23" s="296"/>
      <c r="AXF23" s="296"/>
      <c r="AXG23" s="296"/>
      <c r="AXH23" s="296"/>
      <c r="AXI23" s="296"/>
      <c r="AXJ23" s="296"/>
      <c r="AXK23" s="296"/>
      <c r="AXL23" s="296"/>
      <c r="AXM23" s="296"/>
      <c r="AXN23" s="296"/>
      <c r="AXO23" s="296"/>
      <c r="AXP23" s="296"/>
      <c r="AXQ23" s="296"/>
      <c r="AXR23" s="296"/>
      <c r="AXS23" s="296"/>
      <c r="AXT23" s="296"/>
      <c r="AXU23" s="296"/>
      <c r="AXV23" s="296"/>
      <c r="AXW23" s="296"/>
      <c r="AXX23" s="296"/>
      <c r="AXY23" s="296"/>
      <c r="AXZ23" s="296"/>
      <c r="AYA23" s="296"/>
      <c r="AYB23" s="296"/>
      <c r="AYC23" s="296"/>
      <c r="AYD23" s="296"/>
      <c r="AYE23" s="296"/>
      <c r="AYF23" s="296"/>
      <c r="AYG23" s="296"/>
      <c r="AYH23" s="296"/>
      <c r="AYI23" s="296"/>
      <c r="AYJ23" s="296"/>
      <c r="AYK23" s="296"/>
      <c r="AYL23" s="296"/>
      <c r="AYM23" s="296"/>
      <c r="AYN23" s="296"/>
      <c r="AYO23" s="296"/>
      <c r="AYP23" s="296"/>
      <c r="AYQ23" s="296"/>
      <c r="AYR23" s="296"/>
      <c r="AYS23" s="296"/>
      <c r="AYT23" s="296"/>
      <c r="AYU23" s="296"/>
      <c r="AYV23" s="296"/>
      <c r="AYW23" s="296"/>
      <c r="AYX23" s="296"/>
      <c r="AYY23" s="296"/>
      <c r="AYZ23" s="296"/>
      <c r="AZA23" s="296"/>
      <c r="AZB23" s="296"/>
      <c r="AZC23" s="296"/>
      <c r="AZD23" s="296"/>
      <c r="AZE23" s="296"/>
      <c r="AZF23" s="296"/>
      <c r="AZG23" s="296"/>
      <c r="AZH23" s="296"/>
      <c r="AZI23" s="296"/>
      <c r="AZJ23" s="296"/>
      <c r="AZK23" s="296"/>
      <c r="AZL23" s="296"/>
      <c r="AZM23" s="296"/>
      <c r="AZN23" s="296"/>
      <c r="AZO23" s="296"/>
      <c r="AZP23" s="296"/>
      <c r="AZQ23" s="296"/>
      <c r="AZR23" s="296"/>
      <c r="AZS23" s="296"/>
      <c r="AZT23" s="296"/>
      <c r="AZU23" s="296"/>
      <c r="AZV23" s="296"/>
      <c r="AZW23" s="296"/>
      <c r="AZX23" s="296"/>
      <c r="AZY23" s="296"/>
      <c r="AZZ23" s="296"/>
      <c r="BAA23" s="296"/>
      <c r="BAB23" s="296"/>
      <c r="BAC23" s="296"/>
      <c r="BAD23" s="296"/>
      <c r="BAE23" s="296"/>
      <c r="BAF23" s="296"/>
      <c r="BAG23" s="296"/>
      <c r="BAH23" s="296"/>
      <c r="BAI23" s="296"/>
      <c r="BAJ23" s="296"/>
      <c r="BAK23" s="296"/>
      <c r="BAL23" s="296"/>
      <c r="BAM23" s="296"/>
      <c r="BAN23" s="296"/>
      <c r="BAO23" s="296"/>
      <c r="BAP23" s="296"/>
      <c r="BAQ23" s="296"/>
      <c r="BAR23" s="296"/>
      <c r="BAS23" s="296"/>
      <c r="BAT23" s="296"/>
      <c r="BAU23" s="296"/>
      <c r="BAV23" s="296"/>
      <c r="BAW23" s="296"/>
      <c r="BAX23" s="296"/>
      <c r="BAY23" s="296"/>
      <c r="BAZ23" s="296"/>
      <c r="BBA23" s="296"/>
      <c r="BBB23" s="296"/>
      <c r="BBC23" s="296"/>
      <c r="BBD23" s="296"/>
      <c r="BBE23" s="296"/>
      <c r="BBF23" s="296"/>
      <c r="BBG23" s="296"/>
      <c r="BBH23" s="296"/>
      <c r="BBI23" s="296"/>
      <c r="BBJ23" s="296"/>
      <c r="BBK23" s="296"/>
      <c r="BBL23" s="296"/>
      <c r="BBM23" s="296"/>
      <c r="BBN23" s="296"/>
      <c r="BBO23" s="296"/>
      <c r="BBP23" s="296"/>
      <c r="BBQ23" s="296"/>
      <c r="BBR23" s="296"/>
      <c r="BBS23" s="296"/>
      <c r="BBT23" s="296"/>
      <c r="BBU23" s="296"/>
      <c r="BBV23" s="296"/>
      <c r="BBW23" s="296"/>
      <c r="BBX23" s="296"/>
      <c r="BBY23" s="296"/>
      <c r="BBZ23" s="296"/>
      <c r="BCA23" s="296"/>
      <c r="BCB23" s="296"/>
      <c r="BCC23" s="296"/>
      <c r="BCD23" s="296"/>
      <c r="BCE23" s="296"/>
      <c r="BCF23" s="296"/>
      <c r="BCG23" s="296"/>
      <c r="BCH23" s="296"/>
      <c r="BCI23" s="296"/>
      <c r="BCJ23" s="296"/>
      <c r="BCK23" s="296"/>
      <c r="BCL23" s="296"/>
      <c r="BCM23" s="296"/>
      <c r="BCN23" s="296"/>
      <c r="BCO23" s="296"/>
      <c r="BCP23" s="296"/>
      <c r="BCQ23" s="296"/>
      <c r="BCR23" s="296"/>
      <c r="BCS23" s="296"/>
      <c r="BCT23" s="296"/>
      <c r="BCU23" s="296"/>
      <c r="BCV23" s="296"/>
      <c r="BCW23" s="296"/>
      <c r="BCX23" s="296"/>
      <c r="BCY23" s="296"/>
      <c r="BCZ23" s="296"/>
      <c r="BDA23" s="296"/>
      <c r="BDB23" s="296"/>
      <c r="BDC23" s="296"/>
      <c r="BDD23" s="296"/>
      <c r="BDE23" s="296"/>
      <c r="BDF23" s="296"/>
      <c r="BDG23" s="296"/>
      <c r="BDH23" s="296"/>
      <c r="BDI23" s="296"/>
      <c r="BDJ23" s="296"/>
      <c r="BDK23" s="296"/>
      <c r="BDL23" s="296"/>
      <c r="BDM23" s="296"/>
      <c r="BDN23" s="296"/>
      <c r="BDO23" s="296"/>
      <c r="BDP23" s="296"/>
      <c r="BDQ23" s="296"/>
      <c r="BDR23" s="296"/>
      <c r="BDS23" s="296"/>
      <c r="BDT23" s="296"/>
      <c r="BDU23" s="296"/>
      <c r="BDV23" s="296"/>
      <c r="BDW23" s="296"/>
      <c r="BDX23" s="296"/>
      <c r="BDY23" s="296"/>
      <c r="BDZ23" s="296"/>
      <c r="BEA23" s="296"/>
      <c r="BEB23" s="296"/>
      <c r="BEC23" s="296"/>
      <c r="BED23" s="296"/>
      <c r="BEE23" s="296"/>
      <c r="BEF23" s="296"/>
      <c r="BEG23" s="296"/>
      <c r="BEH23" s="296"/>
      <c r="BEI23" s="296"/>
      <c r="BEJ23" s="296"/>
      <c r="BEK23" s="296"/>
      <c r="BEL23" s="296"/>
      <c r="BEM23" s="296"/>
      <c r="BEN23" s="296"/>
      <c r="BEO23" s="296"/>
      <c r="BEP23" s="296"/>
      <c r="BEQ23" s="296"/>
      <c r="BER23" s="296"/>
      <c r="BES23" s="296"/>
      <c r="BET23" s="296"/>
      <c r="BEU23" s="296"/>
      <c r="BEV23" s="296"/>
      <c r="BEW23" s="296"/>
      <c r="BEX23" s="296"/>
      <c r="BEY23" s="296"/>
      <c r="BEZ23" s="296"/>
      <c r="BFA23" s="296"/>
      <c r="BFB23" s="296"/>
      <c r="BFC23" s="296"/>
      <c r="BFD23" s="296"/>
      <c r="BFE23" s="296"/>
      <c r="BFF23" s="296"/>
      <c r="BFG23" s="296"/>
      <c r="BFH23" s="296"/>
      <c r="BFI23" s="296"/>
      <c r="BFJ23" s="296"/>
      <c r="BFK23" s="296"/>
      <c r="BFL23" s="296"/>
      <c r="BFM23" s="296"/>
      <c r="BFN23" s="296"/>
      <c r="BFO23" s="296"/>
      <c r="BFP23" s="296"/>
      <c r="BFQ23" s="296"/>
      <c r="BFR23" s="296"/>
      <c r="BFS23" s="296"/>
      <c r="BFT23" s="296"/>
      <c r="BFU23" s="296"/>
      <c r="BFV23" s="296"/>
      <c r="BFW23" s="296"/>
      <c r="BFX23" s="296"/>
      <c r="BFY23" s="296"/>
      <c r="BFZ23" s="296"/>
      <c r="BGA23" s="296"/>
      <c r="BGB23" s="296"/>
      <c r="BGC23" s="296"/>
      <c r="BGD23" s="296"/>
      <c r="BGE23" s="296"/>
      <c r="BGF23" s="296"/>
      <c r="BGG23" s="296"/>
      <c r="BGH23" s="296"/>
      <c r="BGI23" s="296"/>
      <c r="BGJ23" s="296"/>
      <c r="BGK23" s="296"/>
      <c r="BGL23" s="296"/>
      <c r="BGM23" s="296"/>
      <c r="BGN23" s="296"/>
      <c r="BGO23" s="296"/>
      <c r="BGP23" s="296"/>
      <c r="BGQ23" s="296"/>
      <c r="BGR23" s="296"/>
      <c r="BGS23" s="296"/>
      <c r="BGT23" s="296"/>
      <c r="BGU23" s="296"/>
      <c r="BGV23" s="296"/>
      <c r="BGW23" s="296"/>
      <c r="BGX23" s="296"/>
      <c r="BGY23" s="296"/>
      <c r="BGZ23" s="296"/>
      <c r="BHA23" s="296"/>
      <c r="BHB23" s="296"/>
      <c r="BHC23" s="296"/>
      <c r="BHD23" s="296"/>
      <c r="BHE23" s="296"/>
      <c r="BHF23" s="296"/>
      <c r="BHG23" s="296"/>
      <c r="BHH23" s="296"/>
      <c r="BHI23" s="296"/>
      <c r="BHJ23" s="296"/>
      <c r="BHK23" s="296"/>
      <c r="BHL23" s="296"/>
      <c r="BHM23" s="296"/>
      <c r="BHN23" s="296"/>
      <c r="BHO23" s="296"/>
      <c r="BHP23" s="296"/>
      <c r="BHQ23" s="296"/>
      <c r="BHR23" s="296"/>
      <c r="BHS23" s="296"/>
      <c r="BHT23" s="296"/>
      <c r="BHU23" s="296"/>
      <c r="BHV23" s="296"/>
      <c r="BHW23" s="296"/>
      <c r="BHX23" s="296"/>
      <c r="BHY23" s="296"/>
      <c r="BHZ23" s="296"/>
      <c r="BIA23" s="296"/>
      <c r="BIB23" s="296"/>
      <c r="BIC23" s="296"/>
      <c r="BID23" s="296"/>
      <c r="BIE23" s="296"/>
      <c r="BIF23" s="296"/>
      <c r="BIG23" s="296"/>
      <c r="BIH23" s="296"/>
      <c r="BII23" s="296"/>
      <c r="BIJ23" s="296"/>
      <c r="BIK23" s="296"/>
      <c r="BIL23" s="296"/>
      <c r="BIM23" s="296"/>
      <c r="BIN23" s="296"/>
      <c r="BIO23" s="296"/>
      <c r="BIP23" s="296"/>
      <c r="BIQ23" s="296"/>
      <c r="BIR23" s="296"/>
      <c r="BIS23" s="296"/>
      <c r="BIT23" s="296"/>
      <c r="BIU23" s="296"/>
      <c r="BIV23" s="296"/>
      <c r="BIW23" s="296"/>
      <c r="BIX23" s="296"/>
      <c r="BIY23" s="296"/>
      <c r="BIZ23" s="296"/>
      <c r="BJA23" s="296"/>
      <c r="BJB23" s="296"/>
      <c r="BJC23" s="296"/>
      <c r="BJD23" s="296"/>
      <c r="BJE23" s="296"/>
      <c r="BJF23" s="296"/>
      <c r="BJG23" s="296"/>
      <c r="BJH23" s="296"/>
      <c r="BJI23" s="296"/>
      <c r="BJJ23" s="296"/>
      <c r="BJK23" s="296"/>
      <c r="BJL23" s="296"/>
      <c r="BJM23" s="296"/>
      <c r="BJN23" s="296"/>
      <c r="BJO23" s="296"/>
      <c r="BJP23" s="296"/>
      <c r="BJQ23" s="296"/>
      <c r="BJR23" s="296"/>
      <c r="BJS23" s="296"/>
      <c r="BJT23" s="296"/>
      <c r="BJU23" s="296"/>
      <c r="BJV23" s="296"/>
      <c r="BJW23" s="296"/>
      <c r="BJX23" s="296"/>
      <c r="BJY23" s="296"/>
      <c r="BJZ23" s="296"/>
      <c r="BKA23" s="296"/>
      <c r="BKB23" s="296"/>
      <c r="BKC23" s="296"/>
      <c r="BKD23" s="296"/>
      <c r="BKE23" s="296"/>
      <c r="BKF23" s="296"/>
      <c r="BKG23" s="296"/>
      <c r="BKH23" s="296"/>
      <c r="BKI23" s="296"/>
      <c r="BKJ23" s="296"/>
      <c r="BKK23" s="296"/>
      <c r="BKL23" s="296"/>
      <c r="BKM23" s="296"/>
      <c r="BKN23" s="296"/>
      <c r="BKO23" s="296"/>
      <c r="BKP23" s="296"/>
      <c r="BKQ23" s="296"/>
      <c r="BKR23" s="296"/>
      <c r="BKS23" s="296"/>
      <c r="BKT23" s="296"/>
      <c r="BKU23" s="296"/>
      <c r="BKV23" s="296"/>
      <c r="BKW23" s="296"/>
      <c r="BKX23" s="296"/>
      <c r="BKY23" s="296"/>
      <c r="BKZ23" s="296"/>
      <c r="BLA23" s="296"/>
      <c r="BLB23" s="296"/>
      <c r="BLC23" s="296"/>
      <c r="BLD23" s="296"/>
      <c r="BLE23" s="296"/>
      <c r="BLF23" s="296"/>
      <c r="BLG23" s="296"/>
      <c r="BLH23" s="296"/>
      <c r="BLI23" s="296"/>
      <c r="BLJ23" s="296"/>
      <c r="BLK23" s="296"/>
      <c r="BLL23" s="296"/>
      <c r="BLM23" s="296"/>
      <c r="BLN23" s="296"/>
      <c r="BLO23" s="296"/>
      <c r="BLP23" s="296"/>
      <c r="BLQ23" s="296"/>
      <c r="BLR23" s="296"/>
      <c r="BLS23" s="296"/>
      <c r="BLT23" s="296"/>
      <c r="BLU23" s="296"/>
      <c r="BLV23" s="296"/>
      <c r="BLW23" s="296"/>
      <c r="BLX23" s="296"/>
      <c r="BLY23" s="296"/>
      <c r="BLZ23" s="296"/>
      <c r="BMA23" s="296"/>
      <c r="BMB23" s="296"/>
      <c r="BMC23" s="296"/>
      <c r="BMD23" s="296"/>
      <c r="BME23" s="296"/>
      <c r="BMF23" s="296"/>
      <c r="BMG23" s="296"/>
      <c r="BMH23" s="296"/>
      <c r="BMI23" s="296"/>
      <c r="BMJ23" s="296"/>
      <c r="BMK23" s="296"/>
      <c r="BML23" s="296"/>
      <c r="BMM23" s="296"/>
      <c r="BMN23" s="296"/>
      <c r="BMO23" s="296"/>
      <c r="BMP23" s="296"/>
      <c r="BMQ23" s="296"/>
      <c r="BMR23" s="296"/>
      <c r="BMS23" s="296"/>
      <c r="BMT23" s="296"/>
      <c r="BMU23" s="296"/>
      <c r="BMV23" s="296"/>
      <c r="BMW23" s="296"/>
      <c r="BMX23" s="296"/>
      <c r="BMY23" s="296"/>
      <c r="BMZ23" s="296"/>
      <c r="BNA23" s="296"/>
      <c r="BNB23" s="296"/>
      <c r="BNC23" s="296"/>
      <c r="BND23" s="296"/>
      <c r="BNE23" s="296"/>
      <c r="BNF23" s="296"/>
      <c r="BNG23" s="296"/>
      <c r="BNH23" s="296"/>
      <c r="BNI23" s="296"/>
      <c r="BNJ23" s="296"/>
      <c r="BNK23" s="296"/>
      <c r="BNL23" s="296"/>
      <c r="BNM23" s="296"/>
      <c r="BNN23" s="296"/>
      <c r="BNO23" s="296"/>
      <c r="BNP23" s="296"/>
      <c r="BNQ23" s="296"/>
      <c r="BNR23" s="296"/>
      <c r="BNS23" s="296"/>
      <c r="BNT23" s="296"/>
      <c r="BNU23" s="296"/>
      <c r="BNV23" s="296"/>
      <c r="BNW23" s="296"/>
      <c r="BNX23" s="296"/>
      <c r="BNY23" s="296"/>
      <c r="BNZ23" s="296"/>
      <c r="BOA23" s="296"/>
      <c r="BOB23" s="296"/>
      <c r="BOC23" s="296"/>
      <c r="BOD23" s="296"/>
      <c r="BOE23" s="296"/>
      <c r="BOF23" s="296"/>
      <c r="BOG23" s="296"/>
      <c r="BOH23" s="296"/>
      <c r="BOI23" s="296"/>
      <c r="BOJ23" s="296"/>
      <c r="BOK23" s="296"/>
      <c r="BOL23" s="296"/>
      <c r="BOM23" s="296"/>
      <c r="BON23" s="296"/>
      <c r="BOO23" s="296"/>
      <c r="BOP23" s="296"/>
      <c r="BOQ23" s="296"/>
      <c r="BOR23" s="296"/>
      <c r="BOS23" s="296"/>
      <c r="BOT23" s="296"/>
      <c r="BOU23" s="296"/>
      <c r="BOV23" s="296"/>
      <c r="BOW23" s="296"/>
      <c r="BOX23" s="296"/>
      <c r="BOY23" s="296"/>
      <c r="BOZ23" s="296"/>
      <c r="BPA23" s="296"/>
      <c r="BPB23" s="296"/>
      <c r="BPC23" s="296"/>
      <c r="BPD23" s="296"/>
      <c r="BPE23" s="296"/>
      <c r="BPF23" s="296"/>
      <c r="BPG23" s="296"/>
      <c r="BPH23" s="296"/>
      <c r="BPI23" s="296"/>
      <c r="BPJ23" s="296"/>
      <c r="BPK23" s="296"/>
      <c r="BPL23" s="296"/>
      <c r="BPM23" s="296"/>
      <c r="BPN23" s="296"/>
      <c r="BPO23" s="296"/>
      <c r="BPP23" s="296"/>
      <c r="BPQ23" s="296"/>
      <c r="BPR23" s="296"/>
      <c r="BPS23" s="296"/>
      <c r="BPT23" s="296"/>
      <c r="BPU23" s="296"/>
      <c r="BPV23" s="296"/>
      <c r="BPW23" s="296"/>
      <c r="BPX23" s="296"/>
      <c r="BPY23" s="296"/>
      <c r="BPZ23" s="296"/>
      <c r="BQA23" s="296"/>
      <c r="BQB23" s="296"/>
      <c r="BQC23" s="296"/>
      <c r="BQD23" s="296"/>
      <c r="BQE23" s="296"/>
      <c r="BQF23" s="296"/>
      <c r="BQG23" s="296"/>
      <c r="BQH23" s="296"/>
      <c r="BQI23" s="296"/>
      <c r="BQJ23" s="296"/>
      <c r="BQK23" s="296"/>
      <c r="BQL23" s="296"/>
      <c r="BQM23" s="296"/>
      <c r="BQN23" s="296"/>
      <c r="BQO23" s="296"/>
      <c r="BQP23" s="296"/>
      <c r="BQQ23" s="296"/>
      <c r="BQR23" s="296"/>
      <c r="BQS23" s="296"/>
      <c r="BQT23" s="296"/>
      <c r="BQU23" s="296"/>
      <c r="BQV23" s="296"/>
      <c r="BQW23" s="296"/>
      <c r="BQX23" s="296"/>
      <c r="BQY23" s="296"/>
      <c r="BQZ23" s="296"/>
      <c r="BRA23" s="296"/>
      <c r="BRB23" s="296"/>
      <c r="BRC23" s="296"/>
      <c r="BRD23" s="296"/>
      <c r="BRE23" s="296"/>
      <c r="BRF23" s="296"/>
      <c r="BRG23" s="296"/>
      <c r="BRH23" s="296"/>
      <c r="BRI23" s="296"/>
      <c r="BRJ23" s="296"/>
      <c r="BRK23" s="296"/>
      <c r="BRL23" s="296"/>
      <c r="BRM23" s="296"/>
      <c r="BRN23" s="296"/>
      <c r="BRO23" s="296"/>
      <c r="BRP23" s="296"/>
      <c r="BRQ23" s="296"/>
      <c r="BRR23" s="296"/>
      <c r="BRS23" s="296"/>
      <c r="BRT23" s="296"/>
      <c r="BRU23" s="296"/>
      <c r="BRV23" s="296"/>
      <c r="BRW23" s="296"/>
      <c r="BRX23" s="296"/>
      <c r="BRY23" s="296"/>
      <c r="BRZ23" s="296"/>
      <c r="BSA23" s="296"/>
      <c r="BSB23" s="296"/>
      <c r="BSC23" s="296"/>
      <c r="BSD23" s="296"/>
      <c r="BSE23" s="296"/>
      <c r="BSF23" s="296"/>
      <c r="BSG23" s="296"/>
      <c r="BSH23" s="296"/>
      <c r="BSI23" s="296"/>
      <c r="BSJ23" s="296"/>
      <c r="BSK23" s="296"/>
      <c r="BSL23" s="296"/>
      <c r="BSM23" s="296"/>
      <c r="BSN23" s="296"/>
      <c r="BSO23" s="296"/>
      <c r="BSP23" s="296"/>
      <c r="BSQ23" s="296"/>
      <c r="BSR23" s="296"/>
      <c r="BSS23" s="296"/>
      <c r="BST23" s="296"/>
      <c r="BSU23" s="296"/>
      <c r="BSV23" s="296"/>
      <c r="BSW23" s="296"/>
      <c r="BSX23" s="296"/>
      <c r="BSY23" s="296"/>
      <c r="BSZ23" s="296"/>
      <c r="BTA23" s="296"/>
      <c r="BTB23" s="296"/>
      <c r="BTC23" s="296"/>
      <c r="BTD23" s="296"/>
      <c r="BTE23" s="296"/>
      <c r="BTF23" s="296"/>
      <c r="BTG23" s="296"/>
      <c r="BTH23" s="296"/>
      <c r="BTI23" s="296"/>
      <c r="BTJ23" s="296"/>
      <c r="BTK23" s="296"/>
      <c r="BTL23" s="296"/>
      <c r="BTM23" s="296"/>
      <c r="BTN23" s="296"/>
      <c r="BTO23" s="296"/>
      <c r="BTP23" s="296"/>
      <c r="BTQ23" s="296"/>
      <c r="BTR23" s="296"/>
      <c r="BTS23" s="296"/>
      <c r="BTT23" s="296"/>
      <c r="BTU23" s="296"/>
      <c r="BTV23" s="296"/>
      <c r="BTW23" s="296"/>
      <c r="BTX23" s="296"/>
      <c r="BTY23" s="296"/>
      <c r="BTZ23" s="296"/>
      <c r="BUA23" s="296"/>
      <c r="BUB23" s="296"/>
      <c r="BUC23" s="296"/>
      <c r="BUD23" s="296"/>
      <c r="BUE23" s="296"/>
      <c r="BUF23" s="296"/>
      <c r="BUG23" s="296"/>
      <c r="BUH23" s="296"/>
      <c r="BUI23" s="296"/>
      <c r="BUJ23" s="296"/>
      <c r="BUK23" s="296"/>
      <c r="BUL23" s="296"/>
      <c r="BUM23" s="296"/>
      <c r="BUN23" s="296"/>
      <c r="BUO23" s="296"/>
      <c r="BUP23" s="296"/>
      <c r="BUQ23" s="296"/>
      <c r="BUR23" s="296"/>
      <c r="BUS23" s="296"/>
      <c r="BUT23" s="296"/>
      <c r="BUU23" s="296"/>
      <c r="BUV23" s="296"/>
      <c r="BUW23" s="296"/>
      <c r="BUX23" s="296"/>
      <c r="BUY23" s="296"/>
      <c r="BUZ23" s="296"/>
      <c r="BVA23" s="296"/>
      <c r="BVB23" s="296"/>
      <c r="BVC23" s="296"/>
      <c r="BVD23" s="296"/>
      <c r="BVE23" s="296"/>
      <c r="BVF23" s="296"/>
      <c r="BVG23" s="296"/>
      <c r="BVH23" s="296"/>
      <c r="BVI23" s="296"/>
      <c r="BVJ23" s="296"/>
      <c r="BVK23" s="296"/>
      <c r="BVL23" s="296"/>
      <c r="BVM23" s="296"/>
      <c r="BVN23" s="296"/>
      <c r="BVO23" s="296"/>
      <c r="BVP23" s="296"/>
      <c r="BVQ23" s="296"/>
      <c r="BVR23" s="296"/>
      <c r="BVS23" s="296"/>
      <c r="BVT23" s="296"/>
      <c r="BVU23" s="296"/>
      <c r="BVV23" s="296"/>
      <c r="BVW23" s="296"/>
      <c r="BVX23" s="296"/>
      <c r="BVY23" s="296"/>
      <c r="BVZ23" s="296"/>
      <c r="BWA23" s="296"/>
      <c r="BWB23" s="296"/>
      <c r="BWC23" s="296"/>
      <c r="BWD23" s="296"/>
      <c r="BWE23" s="296"/>
      <c r="BWF23" s="296"/>
      <c r="BWG23" s="296"/>
      <c r="BWH23" s="296"/>
      <c r="BWI23" s="296"/>
      <c r="BWJ23" s="296"/>
      <c r="BWK23" s="296"/>
      <c r="BWL23" s="296"/>
      <c r="BWM23" s="296"/>
      <c r="BWN23" s="296"/>
      <c r="BWO23" s="296"/>
      <c r="BWP23" s="296"/>
      <c r="BWQ23" s="296"/>
      <c r="BWR23" s="296"/>
      <c r="BWS23" s="296"/>
      <c r="BWT23" s="296"/>
      <c r="BWU23" s="296"/>
      <c r="BWV23" s="296"/>
      <c r="BWW23" s="296"/>
      <c r="BWX23" s="296"/>
      <c r="BWY23" s="296"/>
      <c r="BWZ23" s="296"/>
      <c r="BXA23" s="296"/>
      <c r="BXB23" s="296"/>
      <c r="BXC23" s="296"/>
      <c r="BXD23" s="296"/>
      <c r="BXE23" s="296"/>
      <c r="BXF23" s="296"/>
      <c r="BXG23" s="296"/>
      <c r="BXH23" s="296"/>
      <c r="BXI23" s="296"/>
      <c r="BXJ23" s="296"/>
      <c r="BXK23" s="296"/>
      <c r="BXL23" s="296"/>
      <c r="BXM23" s="296"/>
      <c r="BXN23" s="296"/>
      <c r="BXO23" s="296"/>
      <c r="BXP23" s="296"/>
      <c r="BXQ23" s="296"/>
      <c r="BXR23" s="296"/>
      <c r="BXS23" s="296"/>
      <c r="BXT23" s="296"/>
      <c r="BXU23" s="296"/>
      <c r="BXV23" s="296"/>
      <c r="BXW23" s="296"/>
      <c r="BXX23" s="296"/>
      <c r="BXY23" s="296"/>
      <c r="BXZ23" s="296"/>
      <c r="BYA23" s="296"/>
      <c r="BYB23" s="296"/>
      <c r="BYC23" s="296"/>
      <c r="BYD23" s="296"/>
      <c r="BYE23" s="296"/>
      <c r="BYF23" s="296"/>
      <c r="BYG23" s="296"/>
      <c r="BYH23" s="296"/>
      <c r="BYI23" s="296"/>
      <c r="BYJ23" s="296"/>
      <c r="BYK23" s="296"/>
      <c r="BYL23" s="296"/>
      <c r="BYM23" s="296"/>
      <c r="BYN23" s="296"/>
      <c r="BYO23" s="296"/>
      <c r="BYP23" s="296"/>
      <c r="BYQ23" s="296"/>
      <c r="BYR23" s="296"/>
      <c r="BYS23" s="296"/>
      <c r="BYT23" s="296"/>
      <c r="BYU23" s="296"/>
      <c r="BYV23" s="296"/>
      <c r="BYW23" s="296"/>
      <c r="BYX23" s="296"/>
      <c r="BYY23" s="296"/>
      <c r="BYZ23" s="296"/>
      <c r="BZA23" s="296"/>
      <c r="BZB23" s="296"/>
      <c r="BZC23" s="296"/>
      <c r="BZD23" s="296"/>
      <c r="BZE23" s="296"/>
      <c r="BZF23" s="296"/>
      <c r="BZG23" s="296"/>
      <c r="BZH23" s="296"/>
      <c r="BZI23" s="296"/>
      <c r="BZJ23" s="296"/>
      <c r="BZK23" s="296"/>
      <c r="BZL23" s="296"/>
      <c r="BZM23" s="296"/>
      <c r="BZN23" s="296"/>
      <c r="BZO23" s="296"/>
      <c r="BZP23" s="296"/>
      <c r="BZQ23" s="296"/>
      <c r="BZR23" s="296"/>
      <c r="BZS23" s="296"/>
      <c r="BZT23" s="296"/>
      <c r="BZU23" s="296"/>
      <c r="BZV23" s="296"/>
      <c r="BZW23" s="296"/>
      <c r="BZX23" s="296"/>
      <c r="BZY23" s="296"/>
      <c r="BZZ23" s="296"/>
      <c r="CAA23" s="296"/>
      <c r="CAB23" s="296"/>
      <c r="CAC23" s="296"/>
      <c r="CAD23" s="296"/>
      <c r="CAE23" s="296"/>
      <c r="CAF23" s="296"/>
      <c r="CAG23" s="296"/>
      <c r="CAH23" s="296"/>
      <c r="CAI23" s="296"/>
      <c r="CAJ23" s="296"/>
      <c r="CAK23" s="296"/>
      <c r="CAL23" s="296"/>
      <c r="CAM23" s="296"/>
      <c r="CAN23" s="296"/>
      <c r="CAO23" s="296"/>
      <c r="CAP23" s="296"/>
      <c r="CAQ23" s="296"/>
      <c r="CAR23" s="296"/>
      <c r="CAS23" s="296"/>
      <c r="CAT23" s="296"/>
      <c r="CAU23" s="296"/>
      <c r="CAV23" s="296"/>
      <c r="CAW23" s="296"/>
      <c r="CAX23" s="296"/>
      <c r="CAY23" s="296"/>
      <c r="CAZ23" s="296"/>
      <c r="CBA23" s="296"/>
      <c r="CBB23" s="296"/>
      <c r="CBC23" s="296"/>
      <c r="CBD23" s="296"/>
      <c r="CBE23" s="296"/>
      <c r="CBF23" s="296"/>
      <c r="CBG23" s="296"/>
      <c r="CBH23" s="296"/>
      <c r="CBI23" s="296"/>
      <c r="CBJ23" s="296"/>
      <c r="CBK23" s="296"/>
      <c r="CBL23" s="296"/>
      <c r="CBM23" s="296"/>
      <c r="CBN23" s="296"/>
      <c r="CBO23" s="296"/>
      <c r="CBP23" s="296"/>
      <c r="CBQ23" s="296"/>
      <c r="CBR23" s="296"/>
      <c r="CBS23" s="296"/>
      <c r="CBT23" s="296"/>
      <c r="CBU23" s="296"/>
      <c r="CBV23" s="296"/>
      <c r="CBW23" s="296"/>
      <c r="CBX23" s="296"/>
      <c r="CBY23" s="296"/>
      <c r="CBZ23" s="296"/>
      <c r="CCA23" s="296"/>
      <c r="CCB23" s="296"/>
      <c r="CCC23" s="296"/>
      <c r="CCD23" s="296"/>
      <c r="CCE23" s="296"/>
      <c r="CCF23" s="296"/>
      <c r="CCG23" s="296"/>
      <c r="CCH23" s="296"/>
      <c r="CCI23" s="296"/>
      <c r="CCJ23" s="296"/>
      <c r="CCK23" s="296"/>
      <c r="CCL23" s="296"/>
      <c r="CCM23" s="296"/>
      <c r="CCN23" s="296"/>
      <c r="CCO23" s="296"/>
      <c r="CCP23" s="296"/>
      <c r="CCQ23" s="296"/>
      <c r="CCR23" s="296"/>
      <c r="CCS23" s="296"/>
      <c r="CCT23" s="296"/>
      <c r="CCU23" s="296"/>
      <c r="CCV23" s="296"/>
      <c r="CCW23" s="296"/>
      <c r="CCX23" s="296"/>
      <c r="CCY23" s="296"/>
      <c r="CCZ23" s="296"/>
      <c r="CDA23" s="296"/>
      <c r="CDB23" s="296"/>
      <c r="CDC23" s="296"/>
      <c r="CDD23" s="296"/>
      <c r="CDE23" s="296"/>
      <c r="CDF23" s="296"/>
      <c r="CDG23" s="296"/>
      <c r="CDH23" s="296"/>
      <c r="CDI23" s="296"/>
      <c r="CDJ23" s="296"/>
      <c r="CDK23" s="296"/>
      <c r="CDL23" s="296"/>
      <c r="CDM23" s="296"/>
      <c r="CDN23" s="296"/>
      <c r="CDO23" s="296"/>
      <c r="CDP23" s="296"/>
      <c r="CDQ23" s="296"/>
      <c r="CDR23" s="296"/>
      <c r="CDS23" s="296"/>
      <c r="CDT23" s="296"/>
      <c r="CDU23" s="296"/>
      <c r="CDV23" s="296"/>
      <c r="CDW23" s="296"/>
      <c r="CDX23" s="296"/>
      <c r="CDY23" s="296"/>
      <c r="CDZ23" s="296"/>
      <c r="CEA23" s="296"/>
      <c r="CEB23" s="296"/>
      <c r="CEC23" s="296"/>
      <c r="CED23" s="296"/>
      <c r="CEE23" s="296"/>
      <c r="CEF23" s="296"/>
      <c r="CEG23" s="296"/>
      <c r="CEH23" s="296"/>
      <c r="CEI23" s="296"/>
      <c r="CEJ23" s="296"/>
      <c r="CEK23" s="296"/>
      <c r="CEL23" s="296"/>
      <c r="CEM23" s="296"/>
      <c r="CEN23" s="296"/>
      <c r="CEO23" s="296"/>
      <c r="CEP23" s="296"/>
      <c r="CEQ23" s="296"/>
      <c r="CER23" s="296"/>
      <c r="CES23" s="296"/>
      <c r="CET23" s="296"/>
      <c r="CEU23" s="296"/>
      <c r="CEV23" s="296"/>
      <c r="CEW23" s="296"/>
      <c r="CEX23" s="296"/>
      <c r="CEY23" s="296"/>
      <c r="CEZ23" s="296"/>
      <c r="CFA23" s="296"/>
      <c r="CFB23" s="296"/>
      <c r="CFC23" s="296"/>
      <c r="CFD23" s="296"/>
      <c r="CFE23" s="296"/>
      <c r="CFF23" s="296"/>
      <c r="CFG23" s="296"/>
      <c r="CFH23" s="296"/>
      <c r="CFI23" s="296"/>
      <c r="CFJ23" s="296"/>
      <c r="CFK23" s="296"/>
      <c r="CFL23" s="296"/>
      <c r="CFM23" s="296"/>
      <c r="CFN23" s="296"/>
      <c r="CFO23" s="296"/>
      <c r="CFP23" s="296"/>
      <c r="CFQ23" s="296"/>
      <c r="CFR23" s="296"/>
      <c r="CFS23" s="296"/>
      <c r="CFT23" s="296"/>
      <c r="CFU23" s="296"/>
      <c r="CFV23" s="296"/>
      <c r="CFW23" s="296"/>
      <c r="CFX23" s="296"/>
      <c r="CFY23" s="296"/>
      <c r="CFZ23" s="296"/>
      <c r="CGA23" s="296"/>
      <c r="CGB23" s="296"/>
      <c r="CGC23" s="296"/>
      <c r="CGD23" s="296"/>
      <c r="CGE23" s="296"/>
      <c r="CGF23" s="296"/>
      <c r="CGG23" s="296"/>
      <c r="CGH23" s="296"/>
      <c r="CGI23" s="296"/>
      <c r="CGJ23" s="296"/>
      <c r="CGK23" s="296"/>
      <c r="CGL23" s="296"/>
      <c r="CGM23" s="296"/>
      <c r="CGN23" s="296"/>
      <c r="CGO23" s="296"/>
      <c r="CGP23" s="296"/>
      <c r="CGQ23" s="296"/>
      <c r="CGR23" s="296"/>
      <c r="CGS23" s="296"/>
      <c r="CGT23" s="296"/>
      <c r="CGU23" s="296"/>
      <c r="CGV23" s="296"/>
      <c r="CGW23" s="296"/>
      <c r="CGX23" s="296"/>
      <c r="CGY23" s="296"/>
      <c r="CGZ23" s="296"/>
      <c r="CHA23" s="296"/>
      <c r="CHB23" s="296"/>
      <c r="CHC23" s="296"/>
      <c r="CHD23" s="296"/>
      <c r="CHE23" s="296"/>
      <c r="CHF23" s="296"/>
      <c r="CHG23" s="296"/>
      <c r="CHH23" s="296"/>
      <c r="CHI23" s="296"/>
      <c r="CHJ23" s="296"/>
      <c r="CHK23" s="296"/>
      <c r="CHL23" s="296"/>
      <c r="CHM23" s="296"/>
      <c r="CHN23" s="296"/>
      <c r="CHO23" s="296"/>
      <c r="CHP23" s="296"/>
      <c r="CHQ23" s="296"/>
      <c r="CHR23" s="296"/>
      <c r="CHS23" s="296"/>
      <c r="CHT23" s="296"/>
      <c r="CHU23" s="296"/>
      <c r="CHV23" s="296"/>
      <c r="CHW23" s="296"/>
      <c r="CHX23" s="296"/>
      <c r="CHY23" s="296"/>
      <c r="CHZ23" s="296"/>
      <c r="CIA23" s="296"/>
      <c r="CIB23" s="296"/>
      <c r="CIC23" s="296"/>
      <c r="CID23" s="296"/>
      <c r="CIE23" s="296"/>
      <c r="CIF23" s="296"/>
      <c r="CIG23" s="296"/>
      <c r="CIH23" s="296"/>
      <c r="CII23" s="296"/>
      <c r="CIJ23" s="296"/>
      <c r="CIK23" s="296"/>
      <c r="CIL23" s="296"/>
      <c r="CIM23" s="296"/>
      <c r="CIN23" s="296"/>
      <c r="CIO23" s="296"/>
      <c r="CIP23" s="296"/>
      <c r="CIQ23" s="296"/>
      <c r="CIR23" s="296"/>
      <c r="CIS23" s="296"/>
      <c r="CIT23" s="296"/>
      <c r="CIU23" s="296"/>
      <c r="CIV23" s="296"/>
      <c r="CIW23" s="296"/>
      <c r="CIX23" s="296"/>
      <c r="CIY23" s="296"/>
      <c r="CIZ23" s="296"/>
      <c r="CJA23" s="296"/>
      <c r="CJB23" s="296"/>
      <c r="CJC23" s="296"/>
      <c r="CJD23" s="296"/>
      <c r="CJE23" s="296"/>
      <c r="CJF23" s="296"/>
      <c r="CJG23" s="296"/>
      <c r="CJH23" s="296"/>
      <c r="CJI23" s="296"/>
      <c r="CJJ23" s="296"/>
      <c r="CJK23" s="296"/>
      <c r="CJL23" s="296"/>
      <c r="CJM23" s="296"/>
      <c r="CJN23" s="296"/>
      <c r="CJO23" s="296"/>
      <c r="CJP23" s="296"/>
      <c r="CJQ23" s="296"/>
      <c r="CJR23" s="296"/>
      <c r="CJS23" s="296"/>
      <c r="CJT23" s="296"/>
      <c r="CJU23" s="296"/>
      <c r="CJV23" s="296"/>
      <c r="CJW23" s="296"/>
      <c r="CJX23" s="296"/>
      <c r="CJY23" s="296"/>
      <c r="CJZ23" s="296"/>
      <c r="CKA23" s="296"/>
      <c r="CKB23" s="296"/>
      <c r="CKC23" s="296"/>
      <c r="CKD23" s="296"/>
      <c r="CKE23" s="296"/>
      <c r="CKF23" s="296"/>
      <c r="CKG23" s="296"/>
      <c r="CKH23" s="296"/>
      <c r="CKI23" s="296"/>
      <c r="CKJ23" s="296"/>
      <c r="CKK23" s="296"/>
      <c r="CKL23" s="296"/>
      <c r="CKM23" s="296"/>
      <c r="CKN23" s="296"/>
      <c r="CKO23" s="296"/>
      <c r="CKP23" s="296"/>
      <c r="CKQ23" s="296"/>
      <c r="CKR23" s="296"/>
      <c r="CKS23" s="296"/>
      <c r="CKT23" s="296"/>
      <c r="CKU23" s="296"/>
      <c r="CKV23" s="296"/>
      <c r="CKW23" s="296"/>
      <c r="CKX23" s="296"/>
      <c r="CKY23" s="296"/>
      <c r="CKZ23" s="296"/>
      <c r="CLA23" s="296"/>
      <c r="CLB23" s="296"/>
      <c r="CLC23" s="296"/>
      <c r="CLD23" s="296"/>
      <c r="CLE23" s="296"/>
      <c r="CLF23" s="296"/>
      <c r="CLG23" s="296"/>
      <c r="CLH23" s="296"/>
      <c r="CLI23" s="296"/>
      <c r="CLJ23" s="296"/>
      <c r="CLK23" s="296"/>
      <c r="CLL23" s="296"/>
      <c r="CLM23" s="296"/>
      <c r="CLN23" s="296"/>
      <c r="CLO23" s="296"/>
      <c r="CLP23" s="296"/>
      <c r="CLQ23" s="296"/>
      <c r="CLR23" s="296"/>
      <c r="CLS23" s="296"/>
      <c r="CLT23" s="296"/>
      <c r="CLU23" s="296"/>
      <c r="CLV23" s="296"/>
      <c r="CLW23" s="296"/>
      <c r="CLX23" s="296"/>
      <c r="CLY23" s="296"/>
      <c r="CLZ23" s="296"/>
      <c r="CMA23" s="296"/>
      <c r="CMB23" s="296"/>
      <c r="CMC23" s="296"/>
      <c r="CMD23" s="296"/>
      <c r="CME23" s="296"/>
      <c r="CMF23" s="296"/>
      <c r="CMG23" s="296"/>
      <c r="CMH23" s="296"/>
      <c r="CMI23" s="296"/>
      <c r="CMJ23" s="296"/>
      <c r="CMK23" s="296"/>
      <c r="CML23" s="296"/>
      <c r="CMM23" s="296"/>
      <c r="CMN23" s="296"/>
      <c r="CMO23" s="296"/>
      <c r="CMP23" s="296"/>
      <c r="CMQ23" s="296"/>
      <c r="CMR23" s="296"/>
      <c r="CMS23" s="296"/>
      <c r="CMT23" s="296"/>
      <c r="CMU23" s="296"/>
      <c r="CMV23" s="296"/>
      <c r="CMW23" s="296"/>
      <c r="CMX23" s="296"/>
      <c r="CMY23" s="296"/>
      <c r="CMZ23" s="296"/>
      <c r="CNA23" s="296"/>
      <c r="CNB23" s="296"/>
      <c r="CNC23" s="296"/>
      <c r="CND23" s="296"/>
      <c r="CNE23" s="296"/>
      <c r="CNF23" s="296"/>
      <c r="CNG23" s="296"/>
      <c r="CNH23" s="296"/>
      <c r="CNI23" s="296"/>
      <c r="CNJ23" s="296"/>
      <c r="CNK23" s="296"/>
      <c r="CNL23" s="296"/>
      <c r="CNM23" s="296"/>
      <c r="CNN23" s="296"/>
      <c r="CNO23" s="296"/>
      <c r="CNP23" s="296"/>
      <c r="CNQ23" s="296"/>
      <c r="CNR23" s="296"/>
      <c r="CNS23" s="296"/>
      <c r="CNT23" s="296"/>
      <c r="CNU23" s="296"/>
      <c r="CNV23" s="296"/>
      <c r="CNW23" s="296"/>
      <c r="CNX23" s="296"/>
      <c r="CNY23" s="296"/>
      <c r="CNZ23" s="296"/>
      <c r="COA23" s="296"/>
      <c r="COB23" s="296"/>
      <c r="COC23" s="296"/>
      <c r="COD23" s="296"/>
      <c r="COE23" s="296"/>
      <c r="COF23" s="296"/>
      <c r="COG23" s="296"/>
      <c r="COH23" s="296"/>
      <c r="COI23" s="296"/>
      <c r="COJ23" s="296"/>
      <c r="COK23" s="296"/>
      <c r="COL23" s="296"/>
      <c r="COM23" s="296"/>
      <c r="CON23" s="296"/>
      <c r="COO23" s="296"/>
      <c r="COP23" s="296"/>
      <c r="COQ23" s="296"/>
      <c r="COR23" s="296"/>
      <c r="COS23" s="296"/>
      <c r="COT23" s="296"/>
      <c r="COU23" s="296"/>
      <c r="COV23" s="296"/>
      <c r="COW23" s="296"/>
      <c r="COX23" s="296"/>
      <c r="COY23" s="296"/>
      <c r="COZ23" s="296"/>
      <c r="CPA23" s="296"/>
      <c r="CPB23" s="296"/>
      <c r="CPC23" s="296"/>
      <c r="CPD23" s="296"/>
      <c r="CPE23" s="296"/>
      <c r="CPF23" s="296"/>
      <c r="CPG23" s="296"/>
      <c r="CPH23" s="296"/>
      <c r="CPI23" s="296"/>
      <c r="CPJ23" s="296"/>
      <c r="CPK23" s="296"/>
      <c r="CPL23" s="296"/>
      <c r="CPM23" s="296"/>
      <c r="CPN23" s="296"/>
      <c r="CPO23" s="296"/>
      <c r="CPP23" s="296"/>
      <c r="CPQ23" s="296"/>
      <c r="CPR23" s="296"/>
      <c r="CPS23" s="296"/>
      <c r="CPT23" s="296"/>
      <c r="CPU23" s="296"/>
      <c r="CPV23" s="296"/>
      <c r="CPW23" s="296"/>
      <c r="CPX23" s="296"/>
      <c r="CPY23" s="296"/>
      <c r="CPZ23" s="296"/>
      <c r="CQA23" s="296"/>
      <c r="CQB23" s="296"/>
      <c r="CQC23" s="296"/>
      <c r="CQD23" s="296"/>
      <c r="CQE23" s="296"/>
      <c r="CQF23" s="296"/>
      <c r="CQG23" s="296"/>
      <c r="CQH23" s="296"/>
      <c r="CQI23" s="296"/>
      <c r="CQJ23" s="296"/>
      <c r="CQK23" s="296"/>
      <c r="CQL23" s="296"/>
      <c r="CQM23" s="296"/>
      <c r="CQN23" s="296"/>
      <c r="CQO23" s="296"/>
      <c r="CQP23" s="296"/>
      <c r="CQQ23" s="296"/>
      <c r="CQR23" s="296"/>
      <c r="CQS23" s="296"/>
      <c r="CQT23" s="296"/>
      <c r="CQU23" s="296"/>
      <c r="CQV23" s="296"/>
      <c r="CQW23" s="296"/>
      <c r="CQX23" s="296"/>
      <c r="CQY23" s="296"/>
      <c r="CQZ23" s="296"/>
      <c r="CRA23" s="296"/>
      <c r="CRB23" s="296"/>
      <c r="CRC23" s="296"/>
      <c r="CRD23" s="296"/>
      <c r="CRE23" s="296"/>
      <c r="CRF23" s="296"/>
      <c r="CRG23" s="296"/>
      <c r="CRH23" s="296"/>
      <c r="CRI23" s="296"/>
      <c r="CRJ23" s="296"/>
      <c r="CRK23" s="296"/>
      <c r="CRL23" s="296"/>
      <c r="CRM23" s="296"/>
      <c r="CRN23" s="296"/>
      <c r="CRO23" s="296"/>
      <c r="CRP23" s="296"/>
      <c r="CRQ23" s="296"/>
      <c r="CRR23" s="296"/>
      <c r="CRS23" s="296"/>
      <c r="CRT23" s="296"/>
      <c r="CRU23" s="296"/>
      <c r="CRV23" s="296"/>
      <c r="CRW23" s="296"/>
      <c r="CRX23" s="296"/>
      <c r="CRY23" s="296"/>
      <c r="CRZ23" s="296"/>
      <c r="CSA23" s="296"/>
      <c r="CSB23" s="296"/>
      <c r="CSC23" s="296"/>
      <c r="CSD23" s="296"/>
      <c r="CSE23" s="296"/>
      <c r="CSF23" s="296"/>
      <c r="CSG23" s="296"/>
      <c r="CSH23" s="296"/>
      <c r="CSI23" s="296"/>
      <c r="CSJ23" s="296"/>
      <c r="CSK23" s="296"/>
      <c r="CSL23" s="296"/>
      <c r="CSM23" s="296"/>
      <c r="CSN23" s="296"/>
      <c r="CSO23" s="296"/>
      <c r="CSP23" s="296"/>
      <c r="CSQ23" s="296"/>
      <c r="CSR23" s="296"/>
      <c r="CSS23" s="296"/>
      <c r="CST23" s="296"/>
      <c r="CSU23" s="296"/>
      <c r="CSV23" s="296"/>
      <c r="CSW23" s="296"/>
      <c r="CSX23" s="296"/>
      <c r="CSY23" s="296"/>
      <c r="CSZ23" s="296"/>
      <c r="CTA23" s="296"/>
      <c r="CTB23" s="296"/>
      <c r="CTC23" s="296"/>
      <c r="CTD23" s="296"/>
      <c r="CTE23" s="296"/>
      <c r="CTF23" s="296"/>
      <c r="CTG23" s="296"/>
      <c r="CTH23" s="296"/>
      <c r="CTI23" s="296"/>
      <c r="CTJ23" s="296"/>
      <c r="CTK23" s="296"/>
      <c r="CTL23" s="296"/>
      <c r="CTM23" s="296"/>
      <c r="CTN23" s="296"/>
      <c r="CTO23" s="296"/>
      <c r="CTP23" s="296"/>
      <c r="CTQ23" s="296"/>
      <c r="CTR23" s="296"/>
      <c r="CTS23" s="296"/>
      <c r="CTT23" s="296"/>
      <c r="CTU23" s="296"/>
      <c r="CTV23" s="296"/>
      <c r="CTW23" s="296"/>
      <c r="CTX23" s="296"/>
      <c r="CTY23" s="296"/>
      <c r="CTZ23" s="296"/>
      <c r="CUA23" s="296"/>
      <c r="CUB23" s="296"/>
      <c r="CUC23" s="296"/>
      <c r="CUD23" s="296"/>
      <c r="CUE23" s="296"/>
      <c r="CUF23" s="296"/>
      <c r="CUG23" s="296"/>
      <c r="CUH23" s="296"/>
      <c r="CUI23" s="296"/>
      <c r="CUJ23" s="296"/>
      <c r="CUK23" s="296"/>
      <c r="CUL23" s="296"/>
      <c r="CUM23" s="296"/>
      <c r="CUN23" s="296"/>
      <c r="CUO23" s="296"/>
      <c r="CUP23" s="296"/>
      <c r="CUQ23" s="296"/>
      <c r="CUR23" s="296"/>
      <c r="CUS23" s="296"/>
      <c r="CUT23" s="296"/>
      <c r="CUU23" s="296"/>
      <c r="CUV23" s="296"/>
      <c r="CUW23" s="296"/>
      <c r="CUX23" s="296"/>
    </row>
    <row r="24" spans="1:2598" s="296" customFormat="1" ht="15" customHeight="1" x14ac:dyDescent="0.15">
      <c r="A24" s="298" t="s">
        <v>100</v>
      </c>
      <c r="B24" s="371" t="s">
        <v>59</v>
      </c>
      <c r="C24" s="317" t="s">
        <v>259</v>
      </c>
      <c r="D24" s="318">
        <v>0</v>
      </c>
      <c r="E24" s="303">
        <v>277.173</v>
      </c>
      <c r="F24" s="303">
        <v>207.8571693411896</v>
      </c>
      <c r="G24" s="304">
        <v>0</v>
      </c>
      <c r="H24" s="303">
        <v>217.40809999999991</v>
      </c>
      <c r="I24" s="319">
        <v>184.31478985139745</v>
      </c>
      <c r="J24" s="320">
        <v>0</v>
      </c>
      <c r="K24" s="303">
        <v>10.8</v>
      </c>
      <c r="L24" s="303">
        <v>7.2374537559704741</v>
      </c>
      <c r="M24" s="304">
        <v>0</v>
      </c>
      <c r="N24" s="303">
        <v>0</v>
      </c>
      <c r="O24" s="319">
        <v>0</v>
      </c>
      <c r="P24" s="284"/>
      <c r="Q24" s="285"/>
      <c r="R24" s="307" t="str">
        <f>A24</f>
        <v>3.1</v>
      </c>
      <c r="S24" s="371" t="str">
        <f>B24</f>
        <v>WOOD CHIPS AND PARTICLES</v>
      </c>
      <c r="T24" s="321" t="s">
        <v>263</v>
      </c>
      <c r="U24" s="311"/>
      <c r="V24" s="311"/>
      <c r="W24" s="311"/>
      <c r="X24" s="311"/>
      <c r="Y24" s="311"/>
      <c r="Z24" s="311"/>
      <c r="AA24" s="311"/>
      <c r="AB24" s="312"/>
      <c r="AC24" s="285" t="s">
        <v>0</v>
      </c>
      <c r="AD24" s="313" t="str">
        <f>A24</f>
        <v>3.1</v>
      </c>
      <c r="AE24" s="371" t="str">
        <f>B24</f>
        <v>WOOD CHIPS AND PARTICLES</v>
      </c>
      <c r="AF24" s="321" t="s">
        <v>263</v>
      </c>
      <c r="AG24" s="314" t="str">
        <f>IF(ISNUMBER(#REF!+E24-K24),#REF!+E24-K24,IF(ISNUMBER(K24-E24),"NT " &amp; K24-E24,"…"))</f>
        <v>NT -266.373</v>
      </c>
      <c r="AH24" s="315" t="str">
        <f>IF(ISNUMBER(#REF!+H24-N24),#REF!+H24-N24,IF(ISNUMBER(N24-H24),"NT " &amp; N24-H24,"…"))</f>
        <v>NT -217.4081</v>
      </c>
    </row>
    <row r="25" spans="1:2598" s="296" customFormat="1" ht="15" customHeight="1" x14ac:dyDescent="0.15">
      <c r="A25" s="298" t="s">
        <v>101</v>
      </c>
      <c r="B25" s="371" t="s">
        <v>103</v>
      </c>
      <c r="C25" s="317" t="s">
        <v>259</v>
      </c>
      <c r="D25" s="318">
        <v>0</v>
      </c>
      <c r="E25" s="303">
        <v>0</v>
      </c>
      <c r="F25" s="303">
        <v>0</v>
      </c>
      <c r="G25" s="304">
        <v>0</v>
      </c>
      <c r="H25" s="303">
        <v>0</v>
      </c>
      <c r="I25" s="319">
        <v>0</v>
      </c>
      <c r="J25" s="320">
        <v>0</v>
      </c>
      <c r="K25" s="303">
        <v>0</v>
      </c>
      <c r="L25" s="303">
        <v>0</v>
      </c>
      <c r="M25" s="304">
        <v>0</v>
      </c>
      <c r="N25" s="303">
        <v>0</v>
      </c>
      <c r="O25" s="319">
        <v>0</v>
      </c>
      <c r="P25" s="284"/>
      <c r="Q25" s="285"/>
      <c r="R25" s="372" t="str">
        <f>A25</f>
        <v>3.2</v>
      </c>
      <c r="S25" s="371" t="str">
        <f>B25</f>
        <v>WOOD RESIDUES (INCLUDING WOOD FOR AGGLOMERATES)</v>
      </c>
      <c r="T25" s="321" t="s">
        <v>263</v>
      </c>
      <c r="U25" s="343"/>
      <c r="V25" s="343"/>
      <c r="W25" s="343"/>
      <c r="X25" s="343"/>
      <c r="Y25" s="343"/>
      <c r="Z25" s="343"/>
      <c r="AA25" s="343"/>
      <c r="AB25" s="344"/>
      <c r="AC25" s="285"/>
      <c r="AD25" s="313" t="str">
        <f>A25</f>
        <v>3.2</v>
      </c>
      <c r="AE25" s="371" t="str">
        <f>B25</f>
        <v>WOOD RESIDUES (INCLUDING WOOD FOR AGGLOMERATES)</v>
      </c>
      <c r="AF25" s="321" t="s">
        <v>263</v>
      </c>
      <c r="AG25" s="373" t="str">
        <f>IF(ISNUMBER(#REF!+E25-K25),#REF!+E25-K25,IF(ISNUMBER(K25-E25),"NT " &amp; K25-E25,"…"))</f>
        <v>NT 0</v>
      </c>
      <c r="AH25" s="315" t="str">
        <f>IF(ISNUMBER(#REF!+H25-N25),#REF!+H25-N25,IF(ISNUMBER(N25-H25),"NT " &amp; N25-H25,"…"))</f>
        <v>NT 0</v>
      </c>
    </row>
    <row r="26" spans="1:2598" s="296" customFormat="1" ht="15" customHeight="1" x14ac:dyDescent="0.15">
      <c r="A26" s="298"/>
      <c r="B26" s="374" t="s">
        <v>265</v>
      </c>
      <c r="C26" s="317" t="s">
        <v>259</v>
      </c>
      <c r="D26" s="318">
        <v>0</v>
      </c>
      <c r="E26" s="303">
        <v>0</v>
      </c>
      <c r="F26" s="303">
        <v>0</v>
      </c>
      <c r="G26" s="304">
        <v>0</v>
      </c>
      <c r="H26" s="303">
        <v>0</v>
      </c>
      <c r="I26" s="319">
        <v>0</v>
      </c>
      <c r="J26" s="320">
        <v>0</v>
      </c>
      <c r="K26" s="303">
        <v>0</v>
      </c>
      <c r="L26" s="303">
        <v>0</v>
      </c>
      <c r="M26" s="304">
        <v>0</v>
      </c>
      <c r="N26" s="303">
        <v>0</v>
      </c>
      <c r="O26" s="319">
        <v>0</v>
      </c>
      <c r="P26" s="284"/>
      <c r="Q26" s="285"/>
      <c r="R26" s="375"/>
      <c r="S26" s="371" t="str">
        <f>B26</f>
        <v>ex 440130</v>
      </c>
      <c r="T26" s="321"/>
      <c r="U26" s="343"/>
      <c r="V26" s="343"/>
      <c r="W26" s="343"/>
      <c r="X26" s="343"/>
      <c r="Y26" s="343"/>
      <c r="Z26" s="343"/>
      <c r="AA26" s="343"/>
      <c r="AB26" s="344"/>
      <c r="AC26" s="285"/>
      <c r="AD26" s="313"/>
      <c r="AE26" s="371" t="str">
        <f>B26</f>
        <v>ex 440130</v>
      </c>
      <c r="AF26" s="321"/>
      <c r="AG26" s="373"/>
      <c r="AH26" s="315"/>
    </row>
    <row r="27" spans="1:2598" s="296" customFormat="1" ht="15" customHeight="1" x14ac:dyDescent="0.15">
      <c r="A27" s="298"/>
      <c r="B27" s="376" t="s">
        <v>264</v>
      </c>
      <c r="C27" s="317" t="s">
        <v>259</v>
      </c>
      <c r="D27" s="318">
        <v>0</v>
      </c>
      <c r="E27" s="303">
        <v>860.19399999999996</v>
      </c>
      <c r="F27" s="303">
        <v>115.9789482660173</v>
      </c>
      <c r="G27" s="304">
        <v>0</v>
      </c>
      <c r="H27" s="303">
        <v>1248.1604200000004</v>
      </c>
      <c r="I27" s="319">
        <v>102.48790268022657</v>
      </c>
      <c r="J27" s="320">
        <v>0</v>
      </c>
      <c r="K27" s="303">
        <v>250.27500000000003</v>
      </c>
      <c r="L27" s="303">
        <v>24.685446622879173</v>
      </c>
      <c r="M27" s="304">
        <v>0</v>
      </c>
      <c r="N27" s="303">
        <v>165.84899999999999</v>
      </c>
      <c r="O27" s="319">
        <v>19.487786621646578</v>
      </c>
      <c r="P27" s="284"/>
      <c r="Q27" s="285"/>
      <c r="R27" s="375"/>
      <c r="S27" s="371"/>
      <c r="T27" s="321"/>
      <c r="U27" s="343"/>
      <c r="V27" s="343"/>
      <c r="W27" s="343"/>
      <c r="X27" s="343"/>
      <c r="Y27" s="343"/>
      <c r="Z27" s="343"/>
      <c r="AA27" s="343"/>
      <c r="AB27" s="344"/>
      <c r="AC27" s="285"/>
      <c r="AD27" s="313"/>
      <c r="AE27" s="371"/>
      <c r="AF27" s="321"/>
      <c r="AG27" s="373"/>
      <c r="AH27" s="315"/>
    </row>
    <row r="28" spans="1:2598" s="297" customFormat="1" ht="15" customHeight="1" x14ac:dyDescent="0.15">
      <c r="A28" s="377" t="s">
        <v>211</v>
      </c>
      <c r="B28" s="347" t="s">
        <v>168</v>
      </c>
      <c r="C28" s="279" t="s">
        <v>259</v>
      </c>
      <c r="D28" s="349">
        <v>0</v>
      </c>
      <c r="E28" s="350">
        <v>0</v>
      </c>
      <c r="F28" s="350">
        <v>0</v>
      </c>
      <c r="G28" s="351">
        <v>0</v>
      </c>
      <c r="H28" s="350">
        <v>0</v>
      </c>
      <c r="I28" s="282">
        <v>0</v>
      </c>
      <c r="J28" s="360">
        <v>0</v>
      </c>
      <c r="K28" s="350">
        <v>0</v>
      </c>
      <c r="L28" s="350">
        <v>0</v>
      </c>
      <c r="M28" s="351">
        <v>0</v>
      </c>
      <c r="N28" s="350">
        <v>0</v>
      </c>
      <c r="O28" s="282">
        <v>0</v>
      </c>
      <c r="P28" s="284"/>
      <c r="Q28" s="285"/>
      <c r="R28" s="378" t="str">
        <f>A28</f>
        <v>4</v>
      </c>
      <c r="S28" s="362" t="str">
        <f>B28</f>
        <v>RECOVERED POST-CONSUMER WOOD</v>
      </c>
      <c r="T28" s="287" t="s">
        <v>60</v>
      </c>
      <c r="U28" s="363"/>
      <c r="V28" s="364"/>
      <c r="W28" s="364"/>
      <c r="X28" s="364"/>
      <c r="Y28" s="364"/>
      <c r="Z28" s="364"/>
      <c r="AA28" s="364"/>
      <c r="AB28" s="365"/>
      <c r="AC28" s="285"/>
      <c r="AD28" s="366" t="str">
        <f>A28</f>
        <v>4</v>
      </c>
      <c r="AE28" s="362" t="str">
        <f>B28</f>
        <v>RECOVERED POST-CONSUMER WOOD</v>
      </c>
      <c r="AF28" s="287" t="s">
        <v>60</v>
      </c>
      <c r="AG28" s="358" t="str">
        <f>IF(ISNUMBER(#REF!+E28-K28),#REF!+E28-K28,IF(ISNUMBER(K28-E28),"NT " &amp; K28-E28,"…"))</f>
        <v>NT 0</v>
      </c>
      <c r="AH28" s="359" t="str">
        <f>IF(ISNUMBER(#REF!+H28-N28),#REF!+H28-N28,IF(ISNUMBER(N28-H28),"NT " &amp; N28-H28,"…"))</f>
        <v>NT 0</v>
      </c>
      <c r="AI28" s="296"/>
      <c r="AJ28" s="296"/>
      <c r="AK28" s="296"/>
      <c r="AL28" s="296"/>
      <c r="AM28" s="296"/>
      <c r="AN28" s="296"/>
      <c r="AO28" s="296"/>
      <c r="AP28" s="296"/>
      <c r="AQ28" s="296"/>
      <c r="AR28" s="296"/>
      <c r="AS28" s="296"/>
      <c r="AT28" s="296"/>
      <c r="AU28" s="296"/>
      <c r="AV28" s="296"/>
      <c r="AW28" s="296"/>
      <c r="AX28" s="296"/>
      <c r="AY28" s="296"/>
      <c r="AZ28" s="296"/>
      <c r="BA28" s="296"/>
      <c r="BB28" s="296"/>
      <c r="BC28" s="296"/>
      <c r="BD28" s="296"/>
      <c r="BE28" s="296"/>
      <c r="BF28" s="296"/>
      <c r="BG28" s="296"/>
      <c r="BH28" s="296"/>
      <c r="BI28" s="296"/>
      <c r="BJ28" s="296"/>
      <c r="BK28" s="296"/>
      <c r="BL28" s="296"/>
      <c r="BM28" s="296"/>
      <c r="BN28" s="296"/>
      <c r="BO28" s="296"/>
      <c r="BP28" s="296"/>
      <c r="BQ28" s="296"/>
      <c r="BR28" s="296"/>
      <c r="BS28" s="296"/>
      <c r="BT28" s="296"/>
      <c r="BU28" s="296"/>
      <c r="BV28" s="296"/>
      <c r="BW28" s="296"/>
      <c r="BX28" s="296"/>
      <c r="BY28" s="296"/>
      <c r="BZ28" s="296"/>
      <c r="CA28" s="296"/>
      <c r="CB28" s="296"/>
      <c r="CC28" s="296"/>
      <c r="CD28" s="296"/>
      <c r="CE28" s="296"/>
      <c r="CF28" s="296"/>
      <c r="CG28" s="296"/>
      <c r="CH28" s="296"/>
      <c r="CI28" s="296"/>
      <c r="CJ28" s="296"/>
      <c r="CK28" s="296"/>
      <c r="CL28" s="296"/>
      <c r="CM28" s="296"/>
      <c r="CN28" s="296"/>
      <c r="CO28" s="296"/>
      <c r="CP28" s="296"/>
      <c r="CQ28" s="296"/>
      <c r="CR28" s="296"/>
      <c r="CS28" s="296"/>
      <c r="CT28" s="296"/>
      <c r="CU28" s="296"/>
      <c r="CV28" s="296"/>
      <c r="CW28" s="296"/>
      <c r="CX28" s="296"/>
      <c r="CY28" s="296"/>
      <c r="CZ28" s="296"/>
      <c r="DA28" s="296"/>
      <c r="DB28" s="296"/>
      <c r="DC28" s="296"/>
      <c r="DD28" s="296"/>
      <c r="DE28" s="296"/>
      <c r="DF28" s="296"/>
      <c r="DG28" s="296"/>
      <c r="DH28" s="296"/>
      <c r="DI28" s="296"/>
      <c r="DJ28" s="296"/>
      <c r="DK28" s="296"/>
      <c r="DL28" s="296"/>
      <c r="DM28" s="296"/>
      <c r="DN28" s="296"/>
      <c r="DO28" s="296"/>
      <c r="DP28" s="296"/>
      <c r="DQ28" s="296"/>
      <c r="DR28" s="296"/>
      <c r="DS28" s="296"/>
      <c r="DT28" s="296"/>
      <c r="DU28" s="296"/>
      <c r="DV28" s="296"/>
      <c r="DW28" s="296"/>
      <c r="DX28" s="296"/>
      <c r="DY28" s="296"/>
      <c r="DZ28" s="296"/>
      <c r="EA28" s="296"/>
      <c r="EB28" s="296"/>
      <c r="EC28" s="296"/>
      <c r="ED28" s="296"/>
      <c r="EE28" s="296"/>
      <c r="EF28" s="296"/>
      <c r="EG28" s="296"/>
      <c r="EH28" s="296"/>
      <c r="EI28" s="296"/>
      <c r="EJ28" s="296"/>
      <c r="EK28" s="296"/>
      <c r="EL28" s="296"/>
      <c r="EM28" s="296"/>
      <c r="EN28" s="296"/>
      <c r="EO28" s="296"/>
      <c r="EP28" s="296"/>
      <c r="EQ28" s="296"/>
      <c r="ER28" s="296"/>
      <c r="ES28" s="296"/>
      <c r="ET28" s="296"/>
      <c r="EU28" s="296"/>
      <c r="EV28" s="296"/>
      <c r="EW28" s="296"/>
      <c r="EX28" s="296"/>
      <c r="EY28" s="296"/>
      <c r="EZ28" s="296"/>
      <c r="FA28" s="296"/>
      <c r="FB28" s="296"/>
      <c r="FC28" s="296"/>
      <c r="FD28" s="296"/>
      <c r="FE28" s="296"/>
      <c r="FF28" s="296"/>
      <c r="FG28" s="296"/>
      <c r="FH28" s="296"/>
      <c r="FI28" s="296"/>
      <c r="FJ28" s="296"/>
      <c r="FK28" s="296"/>
      <c r="FL28" s="296"/>
      <c r="FM28" s="296"/>
      <c r="FN28" s="296"/>
      <c r="FO28" s="296"/>
      <c r="FP28" s="296"/>
      <c r="FQ28" s="296"/>
      <c r="FR28" s="296"/>
      <c r="FS28" s="296"/>
      <c r="FT28" s="296"/>
      <c r="FU28" s="296"/>
      <c r="FV28" s="296"/>
      <c r="FW28" s="296"/>
      <c r="FX28" s="296"/>
      <c r="FY28" s="296"/>
      <c r="FZ28" s="296"/>
      <c r="GA28" s="296"/>
      <c r="GB28" s="296"/>
      <c r="GC28" s="296"/>
      <c r="GD28" s="296"/>
      <c r="GE28" s="296"/>
      <c r="GF28" s="296"/>
      <c r="GG28" s="296"/>
      <c r="GH28" s="296"/>
      <c r="GI28" s="296"/>
      <c r="GJ28" s="296"/>
      <c r="GK28" s="296"/>
      <c r="GL28" s="296"/>
      <c r="GM28" s="296"/>
      <c r="GN28" s="296"/>
      <c r="GO28" s="296"/>
      <c r="GP28" s="296"/>
      <c r="GQ28" s="296"/>
      <c r="GR28" s="296"/>
      <c r="GS28" s="296"/>
      <c r="GT28" s="296"/>
      <c r="GU28" s="296"/>
      <c r="GV28" s="296"/>
      <c r="GW28" s="296"/>
      <c r="GX28" s="296"/>
      <c r="GY28" s="296"/>
      <c r="GZ28" s="296"/>
      <c r="HA28" s="296"/>
      <c r="HB28" s="296"/>
      <c r="HC28" s="296"/>
      <c r="HD28" s="296"/>
      <c r="HE28" s="296"/>
      <c r="HF28" s="296"/>
      <c r="HG28" s="296"/>
      <c r="HH28" s="296"/>
      <c r="HI28" s="296"/>
      <c r="HJ28" s="296"/>
      <c r="HK28" s="296"/>
      <c r="HL28" s="296"/>
      <c r="HM28" s="296"/>
      <c r="HN28" s="296"/>
      <c r="HO28" s="296"/>
      <c r="HP28" s="296"/>
      <c r="HQ28" s="296"/>
      <c r="HR28" s="296"/>
      <c r="HS28" s="296"/>
      <c r="HT28" s="296"/>
      <c r="HU28" s="296"/>
      <c r="HV28" s="296"/>
      <c r="HW28" s="296"/>
      <c r="HX28" s="296"/>
      <c r="HY28" s="296"/>
      <c r="HZ28" s="296"/>
      <c r="IA28" s="296"/>
      <c r="IB28" s="296"/>
      <c r="IC28" s="296"/>
      <c r="ID28" s="296"/>
      <c r="IE28" s="296"/>
      <c r="IF28" s="296"/>
      <c r="IG28" s="296"/>
      <c r="IH28" s="296"/>
      <c r="II28" s="296"/>
      <c r="IJ28" s="296"/>
      <c r="IK28" s="296"/>
      <c r="IL28" s="296"/>
      <c r="IM28" s="296"/>
      <c r="IN28" s="296"/>
      <c r="IO28" s="296"/>
      <c r="IP28" s="296"/>
      <c r="IQ28" s="296"/>
      <c r="IR28" s="296"/>
      <c r="IS28" s="296"/>
      <c r="IT28" s="296"/>
      <c r="IU28" s="296"/>
      <c r="IV28" s="296"/>
      <c r="IW28" s="296"/>
      <c r="IX28" s="296"/>
      <c r="IY28" s="296"/>
      <c r="IZ28" s="296"/>
      <c r="JA28" s="296"/>
      <c r="JB28" s="296"/>
      <c r="JC28" s="296"/>
      <c r="JD28" s="296"/>
      <c r="JE28" s="296"/>
      <c r="JF28" s="296"/>
      <c r="JG28" s="296"/>
      <c r="JH28" s="296"/>
      <c r="JI28" s="296"/>
      <c r="JJ28" s="296"/>
      <c r="JK28" s="296"/>
      <c r="JL28" s="296"/>
      <c r="JM28" s="296"/>
      <c r="JN28" s="296"/>
      <c r="JO28" s="296"/>
      <c r="JP28" s="296"/>
      <c r="JQ28" s="296"/>
      <c r="JR28" s="296"/>
      <c r="JS28" s="296"/>
      <c r="JT28" s="296"/>
      <c r="JU28" s="296"/>
      <c r="JV28" s="296"/>
      <c r="JW28" s="296"/>
      <c r="JX28" s="296"/>
      <c r="JY28" s="296"/>
      <c r="JZ28" s="296"/>
      <c r="KA28" s="296"/>
      <c r="KB28" s="296"/>
      <c r="KC28" s="296"/>
      <c r="KD28" s="296"/>
      <c r="KE28" s="296"/>
      <c r="KF28" s="296"/>
      <c r="KG28" s="296"/>
      <c r="KH28" s="296"/>
      <c r="KI28" s="296"/>
      <c r="KJ28" s="296"/>
      <c r="KK28" s="296"/>
      <c r="KL28" s="296"/>
      <c r="KM28" s="296"/>
      <c r="KN28" s="296"/>
      <c r="KO28" s="296"/>
      <c r="KP28" s="296"/>
      <c r="KQ28" s="296"/>
      <c r="KR28" s="296"/>
      <c r="KS28" s="296"/>
      <c r="KT28" s="296"/>
      <c r="KU28" s="296"/>
      <c r="KV28" s="296"/>
      <c r="KW28" s="296"/>
      <c r="KX28" s="296"/>
      <c r="KY28" s="296"/>
      <c r="KZ28" s="296"/>
      <c r="LA28" s="296"/>
      <c r="LB28" s="296"/>
      <c r="LC28" s="296"/>
      <c r="LD28" s="296"/>
      <c r="LE28" s="296"/>
      <c r="LF28" s="296"/>
      <c r="LG28" s="296"/>
      <c r="LH28" s="296"/>
      <c r="LI28" s="296"/>
      <c r="LJ28" s="296"/>
      <c r="LK28" s="296"/>
      <c r="LL28" s="296"/>
      <c r="LM28" s="296"/>
      <c r="LN28" s="296"/>
      <c r="LO28" s="296"/>
      <c r="LP28" s="296"/>
      <c r="LQ28" s="296"/>
      <c r="LR28" s="296"/>
      <c r="LS28" s="296"/>
      <c r="LT28" s="296"/>
      <c r="LU28" s="296"/>
      <c r="LV28" s="296"/>
      <c r="LW28" s="296"/>
      <c r="LX28" s="296"/>
      <c r="LY28" s="296"/>
      <c r="LZ28" s="296"/>
      <c r="MA28" s="296"/>
      <c r="MB28" s="296"/>
      <c r="MC28" s="296"/>
      <c r="MD28" s="296"/>
      <c r="ME28" s="296"/>
      <c r="MF28" s="296"/>
      <c r="MG28" s="296"/>
      <c r="MH28" s="296"/>
      <c r="MI28" s="296"/>
      <c r="MJ28" s="296"/>
      <c r="MK28" s="296"/>
      <c r="ML28" s="296"/>
      <c r="MM28" s="296"/>
      <c r="MN28" s="296"/>
      <c r="MO28" s="296"/>
      <c r="MP28" s="296"/>
      <c r="MQ28" s="296"/>
      <c r="MR28" s="296"/>
      <c r="MS28" s="296"/>
      <c r="MT28" s="296"/>
      <c r="MU28" s="296"/>
      <c r="MV28" s="296"/>
      <c r="MW28" s="296"/>
      <c r="MX28" s="296"/>
      <c r="MY28" s="296"/>
      <c r="MZ28" s="296"/>
      <c r="NA28" s="296"/>
      <c r="NB28" s="296"/>
      <c r="NC28" s="296"/>
      <c r="ND28" s="296"/>
      <c r="NE28" s="296"/>
      <c r="NF28" s="296"/>
      <c r="NG28" s="296"/>
      <c r="NH28" s="296"/>
      <c r="NI28" s="296"/>
      <c r="NJ28" s="296"/>
      <c r="NK28" s="296"/>
      <c r="NL28" s="296"/>
      <c r="NM28" s="296"/>
      <c r="NN28" s="296"/>
      <c r="NO28" s="296"/>
      <c r="NP28" s="296"/>
      <c r="NQ28" s="296"/>
      <c r="NR28" s="296"/>
      <c r="NS28" s="296"/>
      <c r="NT28" s="296"/>
      <c r="NU28" s="296"/>
      <c r="NV28" s="296"/>
      <c r="NW28" s="296"/>
      <c r="NX28" s="296"/>
      <c r="NY28" s="296"/>
      <c r="NZ28" s="296"/>
      <c r="OA28" s="296"/>
      <c r="OB28" s="296"/>
      <c r="OC28" s="296"/>
      <c r="OD28" s="296"/>
      <c r="OE28" s="296"/>
      <c r="OF28" s="296"/>
      <c r="OG28" s="296"/>
      <c r="OH28" s="296"/>
      <c r="OI28" s="296"/>
      <c r="OJ28" s="296"/>
      <c r="OK28" s="296"/>
      <c r="OL28" s="296"/>
      <c r="OM28" s="296"/>
      <c r="ON28" s="296"/>
      <c r="OO28" s="296"/>
      <c r="OP28" s="296"/>
      <c r="OQ28" s="296"/>
      <c r="OR28" s="296"/>
      <c r="OS28" s="296"/>
      <c r="OT28" s="296"/>
      <c r="OU28" s="296"/>
      <c r="OV28" s="296"/>
      <c r="OW28" s="296"/>
      <c r="OX28" s="296"/>
      <c r="OY28" s="296"/>
      <c r="OZ28" s="296"/>
      <c r="PA28" s="296"/>
      <c r="PB28" s="296"/>
      <c r="PC28" s="296"/>
      <c r="PD28" s="296"/>
      <c r="PE28" s="296"/>
      <c r="PF28" s="296"/>
      <c r="PG28" s="296"/>
      <c r="PH28" s="296"/>
      <c r="PI28" s="296"/>
      <c r="PJ28" s="296"/>
      <c r="PK28" s="296"/>
      <c r="PL28" s="296"/>
      <c r="PM28" s="296"/>
      <c r="PN28" s="296"/>
      <c r="PO28" s="296"/>
      <c r="PP28" s="296"/>
      <c r="PQ28" s="296"/>
      <c r="PR28" s="296"/>
      <c r="PS28" s="296"/>
      <c r="PT28" s="296"/>
      <c r="PU28" s="296"/>
      <c r="PV28" s="296"/>
      <c r="PW28" s="296"/>
      <c r="PX28" s="296"/>
      <c r="PY28" s="296"/>
      <c r="PZ28" s="296"/>
      <c r="QA28" s="296"/>
      <c r="QB28" s="296"/>
      <c r="QC28" s="296"/>
      <c r="QD28" s="296"/>
      <c r="QE28" s="296"/>
      <c r="QF28" s="296"/>
      <c r="QG28" s="296"/>
      <c r="QH28" s="296"/>
      <c r="QI28" s="296"/>
      <c r="QJ28" s="296"/>
      <c r="QK28" s="296"/>
      <c r="QL28" s="296"/>
      <c r="QM28" s="296"/>
      <c r="QN28" s="296"/>
      <c r="QO28" s="296"/>
      <c r="QP28" s="296"/>
      <c r="QQ28" s="296"/>
      <c r="QR28" s="296"/>
      <c r="QS28" s="296"/>
      <c r="QT28" s="296"/>
      <c r="QU28" s="296"/>
      <c r="QV28" s="296"/>
      <c r="QW28" s="296"/>
      <c r="QX28" s="296"/>
      <c r="QY28" s="296"/>
      <c r="QZ28" s="296"/>
      <c r="RA28" s="296"/>
      <c r="RB28" s="296"/>
      <c r="RC28" s="296"/>
      <c r="RD28" s="296"/>
      <c r="RE28" s="296"/>
      <c r="RF28" s="296"/>
      <c r="RG28" s="296"/>
      <c r="RH28" s="296"/>
      <c r="RI28" s="296"/>
      <c r="RJ28" s="296"/>
      <c r="RK28" s="296"/>
      <c r="RL28" s="296"/>
      <c r="RM28" s="296"/>
      <c r="RN28" s="296"/>
      <c r="RO28" s="296"/>
      <c r="RP28" s="296"/>
      <c r="RQ28" s="296"/>
      <c r="RR28" s="296"/>
      <c r="RS28" s="296"/>
      <c r="RT28" s="296"/>
      <c r="RU28" s="296"/>
      <c r="RV28" s="296"/>
      <c r="RW28" s="296"/>
      <c r="RX28" s="296"/>
      <c r="RY28" s="296"/>
      <c r="RZ28" s="296"/>
      <c r="SA28" s="296"/>
      <c r="SB28" s="296"/>
      <c r="SC28" s="296"/>
      <c r="SD28" s="296"/>
      <c r="SE28" s="296"/>
      <c r="SF28" s="296"/>
      <c r="SG28" s="296"/>
      <c r="SH28" s="296"/>
      <c r="SI28" s="296"/>
      <c r="SJ28" s="296"/>
      <c r="SK28" s="296"/>
      <c r="SL28" s="296"/>
      <c r="SM28" s="296"/>
      <c r="SN28" s="296"/>
      <c r="SO28" s="296"/>
      <c r="SP28" s="296"/>
      <c r="SQ28" s="296"/>
      <c r="SR28" s="296"/>
      <c r="SS28" s="296"/>
      <c r="ST28" s="296"/>
      <c r="SU28" s="296"/>
      <c r="SV28" s="296"/>
      <c r="SW28" s="296"/>
      <c r="SX28" s="296"/>
      <c r="SY28" s="296"/>
      <c r="SZ28" s="296"/>
      <c r="TA28" s="296"/>
      <c r="TB28" s="296"/>
      <c r="TC28" s="296"/>
      <c r="TD28" s="296"/>
      <c r="TE28" s="296"/>
      <c r="TF28" s="296"/>
      <c r="TG28" s="296"/>
      <c r="TH28" s="296"/>
      <c r="TI28" s="296"/>
      <c r="TJ28" s="296"/>
      <c r="TK28" s="296"/>
      <c r="TL28" s="296"/>
      <c r="TM28" s="296"/>
      <c r="TN28" s="296"/>
      <c r="TO28" s="296"/>
      <c r="TP28" s="296"/>
      <c r="TQ28" s="296"/>
      <c r="TR28" s="296"/>
      <c r="TS28" s="296"/>
      <c r="TT28" s="296"/>
      <c r="TU28" s="296"/>
      <c r="TV28" s="296"/>
      <c r="TW28" s="296"/>
      <c r="TX28" s="296"/>
      <c r="TY28" s="296"/>
      <c r="TZ28" s="296"/>
      <c r="UA28" s="296"/>
      <c r="UB28" s="296"/>
      <c r="UC28" s="296"/>
      <c r="UD28" s="296"/>
      <c r="UE28" s="296"/>
      <c r="UF28" s="296"/>
      <c r="UG28" s="296"/>
      <c r="UH28" s="296"/>
      <c r="UI28" s="296"/>
      <c r="UJ28" s="296"/>
      <c r="UK28" s="296"/>
      <c r="UL28" s="296"/>
      <c r="UM28" s="296"/>
      <c r="UN28" s="296"/>
      <c r="UO28" s="296"/>
      <c r="UP28" s="296"/>
      <c r="UQ28" s="296"/>
      <c r="UR28" s="296"/>
      <c r="US28" s="296"/>
      <c r="UT28" s="296"/>
      <c r="UU28" s="296"/>
      <c r="UV28" s="296"/>
      <c r="UW28" s="296"/>
      <c r="UX28" s="296"/>
      <c r="UY28" s="296"/>
      <c r="UZ28" s="296"/>
      <c r="VA28" s="296"/>
      <c r="VB28" s="296"/>
      <c r="VC28" s="296"/>
      <c r="VD28" s="296"/>
      <c r="VE28" s="296"/>
      <c r="VF28" s="296"/>
      <c r="VG28" s="296"/>
      <c r="VH28" s="296"/>
      <c r="VI28" s="296"/>
      <c r="VJ28" s="296"/>
      <c r="VK28" s="296"/>
      <c r="VL28" s="296"/>
      <c r="VM28" s="296"/>
      <c r="VN28" s="296"/>
      <c r="VO28" s="296"/>
      <c r="VP28" s="296"/>
      <c r="VQ28" s="296"/>
      <c r="VR28" s="296"/>
      <c r="VS28" s="296"/>
      <c r="VT28" s="296"/>
      <c r="VU28" s="296"/>
      <c r="VV28" s="296"/>
      <c r="VW28" s="296"/>
      <c r="VX28" s="296"/>
      <c r="VY28" s="296"/>
      <c r="VZ28" s="296"/>
      <c r="WA28" s="296"/>
      <c r="WB28" s="296"/>
      <c r="WC28" s="296"/>
      <c r="WD28" s="296"/>
      <c r="WE28" s="296"/>
      <c r="WF28" s="296"/>
      <c r="WG28" s="296"/>
      <c r="WH28" s="296"/>
      <c r="WI28" s="296"/>
      <c r="WJ28" s="296"/>
      <c r="WK28" s="296"/>
      <c r="WL28" s="296"/>
      <c r="WM28" s="296"/>
      <c r="WN28" s="296"/>
      <c r="WO28" s="296"/>
      <c r="WP28" s="296"/>
      <c r="WQ28" s="296"/>
      <c r="WR28" s="296"/>
      <c r="WS28" s="296"/>
      <c r="WT28" s="296"/>
      <c r="WU28" s="296"/>
      <c r="WV28" s="296"/>
      <c r="WW28" s="296"/>
      <c r="WX28" s="296"/>
      <c r="WY28" s="296"/>
      <c r="WZ28" s="296"/>
      <c r="XA28" s="296"/>
      <c r="XB28" s="296"/>
      <c r="XC28" s="296"/>
      <c r="XD28" s="296"/>
      <c r="XE28" s="296"/>
      <c r="XF28" s="296"/>
      <c r="XG28" s="296"/>
      <c r="XH28" s="296"/>
      <c r="XI28" s="296"/>
      <c r="XJ28" s="296"/>
      <c r="XK28" s="296"/>
      <c r="XL28" s="296"/>
      <c r="XM28" s="296"/>
      <c r="XN28" s="296"/>
      <c r="XO28" s="296"/>
      <c r="XP28" s="296"/>
      <c r="XQ28" s="296"/>
      <c r="XR28" s="296"/>
      <c r="XS28" s="296"/>
      <c r="XT28" s="296"/>
      <c r="XU28" s="296"/>
      <c r="XV28" s="296"/>
      <c r="XW28" s="296"/>
      <c r="XX28" s="296"/>
      <c r="XY28" s="296"/>
      <c r="XZ28" s="296"/>
      <c r="YA28" s="296"/>
      <c r="YB28" s="296"/>
      <c r="YC28" s="296"/>
      <c r="YD28" s="296"/>
      <c r="YE28" s="296"/>
      <c r="YF28" s="296"/>
      <c r="YG28" s="296"/>
      <c r="YH28" s="296"/>
      <c r="YI28" s="296"/>
      <c r="YJ28" s="296"/>
      <c r="YK28" s="296"/>
      <c r="YL28" s="296"/>
      <c r="YM28" s="296"/>
      <c r="YN28" s="296"/>
      <c r="YO28" s="296"/>
      <c r="YP28" s="296"/>
      <c r="YQ28" s="296"/>
      <c r="YR28" s="296"/>
      <c r="YS28" s="296"/>
      <c r="YT28" s="296"/>
      <c r="YU28" s="296"/>
      <c r="YV28" s="296"/>
      <c r="YW28" s="296"/>
      <c r="YX28" s="296"/>
      <c r="YY28" s="296"/>
      <c r="YZ28" s="296"/>
      <c r="ZA28" s="296"/>
      <c r="ZB28" s="296"/>
      <c r="ZC28" s="296"/>
      <c r="ZD28" s="296"/>
      <c r="ZE28" s="296"/>
      <c r="ZF28" s="296"/>
      <c r="ZG28" s="296"/>
      <c r="ZH28" s="296"/>
      <c r="ZI28" s="296"/>
      <c r="ZJ28" s="296"/>
      <c r="ZK28" s="296"/>
      <c r="ZL28" s="296"/>
      <c r="ZM28" s="296"/>
      <c r="ZN28" s="296"/>
      <c r="ZO28" s="296"/>
      <c r="ZP28" s="296"/>
      <c r="ZQ28" s="296"/>
      <c r="ZR28" s="296"/>
      <c r="ZS28" s="296"/>
      <c r="ZT28" s="296"/>
      <c r="ZU28" s="296"/>
      <c r="ZV28" s="296"/>
      <c r="ZW28" s="296"/>
      <c r="ZX28" s="296"/>
      <c r="ZY28" s="296"/>
      <c r="ZZ28" s="296"/>
      <c r="AAA28" s="296"/>
      <c r="AAB28" s="296"/>
      <c r="AAC28" s="296"/>
      <c r="AAD28" s="296"/>
      <c r="AAE28" s="296"/>
      <c r="AAF28" s="296"/>
      <c r="AAG28" s="296"/>
      <c r="AAH28" s="296"/>
      <c r="AAI28" s="296"/>
      <c r="AAJ28" s="296"/>
      <c r="AAK28" s="296"/>
      <c r="AAL28" s="296"/>
      <c r="AAM28" s="296"/>
      <c r="AAN28" s="296"/>
      <c r="AAO28" s="296"/>
      <c r="AAP28" s="296"/>
      <c r="AAQ28" s="296"/>
      <c r="AAR28" s="296"/>
      <c r="AAS28" s="296"/>
      <c r="AAT28" s="296"/>
      <c r="AAU28" s="296"/>
      <c r="AAV28" s="296"/>
      <c r="AAW28" s="296"/>
      <c r="AAX28" s="296"/>
      <c r="AAY28" s="296"/>
      <c r="AAZ28" s="296"/>
      <c r="ABA28" s="296"/>
      <c r="ABB28" s="296"/>
      <c r="ABC28" s="296"/>
      <c r="ABD28" s="296"/>
      <c r="ABE28" s="296"/>
      <c r="ABF28" s="296"/>
      <c r="ABG28" s="296"/>
      <c r="ABH28" s="296"/>
      <c r="ABI28" s="296"/>
      <c r="ABJ28" s="296"/>
      <c r="ABK28" s="296"/>
      <c r="ABL28" s="296"/>
      <c r="ABM28" s="296"/>
      <c r="ABN28" s="296"/>
      <c r="ABO28" s="296"/>
      <c r="ABP28" s="296"/>
      <c r="ABQ28" s="296"/>
      <c r="ABR28" s="296"/>
      <c r="ABS28" s="296"/>
      <c r="ABT28" s="296"/>
      <c r="ABU28" s="296"/>
      <c r="ABV28" s="296"/>
      <c r="ABW28" s="296"/>
      <c r="ABX28" s="296"/>
      <c r="ABY28" s="296"/>
      <c r="ABZ28" s="296"/>
      <c r="ACA28" s="296"/>
      <c r="ACB28" s="296"/>
      <c r="ACC28" s="296"/>
      <c r="ACD28" s="296"/>
      <c r="ACE28" s="296"/>
      <c r="ACF28" s="296"/>
      <c r="ACG28" s="296"/>
      <c r="ACH28" s="296"/>
      <c r="ACI28" s="296"/>
      <c r="ACJ28" s="296"/>
      <c r="ACK28" s="296"/>
      <c r="ACL28" s="296"/>
      <c r="ACM28" s="296"/>
      <c r="ACN28" s="296"/>
      <c r="ACO28" s="296"/>
      <c r="ACP28" s="296"/>
      <c r="ACQ28" s="296"/>
      <c r="ACR28" s="296"/>
      <c r="ACS28" s="296"/>
      <c r="ACT28" s="296"/>
      <c r="ACU28" s="296"/>
      <c r="ACV28" s="296"/>
      <c r="ACW28" s="296"/>
      <c r="ACX28" s="296"/>
      <c r="ACY28" s="296"/>
      <c r="ACZ28" s="296"/>
      <c r="ADA28" s="296"/>
      <c r="ADB28" s="296"/>
      <c r="ADC28" s="296"/>
      <c r="ADD28" s="296"/>
      <c r="ADE28" s="296"/>
      <c r="ADF28" s="296"/>
      <c r="ADG28" s="296"/>
      <c r="ADH28" s="296"/>
      <c r="ADI28" s="296"/>
      <c r="ADJ28" s="296"/>
      <c r="ADK28" s="296"/>
      <c r="ADL28" s="296"/>
      <c r="ADM28" s="296"/>
      <c r="ADN28" s="296"/>
      <c r="ADO28" s="296"/>
      <c r="ADP28" s="296"/>
      <c r="ADQ28" s="296"/>
      <c r="ADR28" s="296"/>
      <c r="ADS28" s="296"/>
      <c r="ADT28" s="296"/>
      <c r="ADU28" s="296"/>
      <c r="ADV28" s="296"/>
      <c r="ADW28" s="296"/>
      <c r="ADX28" s="296"/>
      <c r="ADY28" s="296"/>
      <c r="ADZ28" s="296"/>
      <c r="AEA28" s="296"/>
      <c r="AEB28" s="296"/>
      <c r="AEC28" s="296"/>
      <c r="AED28" s="296"/>
      <c r="AEE28" s="296"/>
      <c r="AEF28" s="296"/>
      <c r="AEG28" s="296"/>
      <c r="AEH28" s="296"/>
      <c r="AEI28" s="296"/>
      <c r="AEJ28" s="296"/>
      <c r="AEK28" s="296"/>
      <c r="AEL28" s="296"/>
      <c r="AEM28" s="296"/>
      <c r="AEN28" s="296"/>
      <c r="AEO28" s="296"/>
      <c r="AEP28" s="296"/>
      <c r="AEQ28" s="296"/>
      <c r="AER28" s="296"/>
      <c r="AES28" s="296"/>
      <c r="AET28" s="296"/>
      <c r="AEU28" s="296"/>
      <c r="AEV28" s="296"/>
      <c r="AEW28" s="296"/>
      <c r="AEX28" s="296"/>
      <c r="AEY28" s="296"/>
      <c r="AEZ28" s="296"/>
      <c r="AFA28" s="296"/>
      <c r="AFB28" s="296"/>
      <c r="AFC28" s="296"/>
      <c r="AFD28" s="296"/>
      <c r="AFE28" s="296"/>
      <c r="AFF28" s="296"/>
      <c r="AFG28" s="296"/>
      <c r="AFH28" s="296"/>
      <c r="AFI28" s="296"/>
      <c r="AFJ28" s="296"/>
      <c r="AFK28" s="296"/>
      <c r="AFL28" s="296"/>
      <c r="AFM28" s="296"/>
      <c r="AFN28" s="296"/>
      <c r="AFO28" s="296"/>
      <c r="AFP28" s="296"/>
      <c r="AFQ28" s="296"/>
      <c r="AFR28" s="296"/>
      <c r="AFS28" s="296"/>
      <c r="AFT28" s="296"/>
      <c r="AFU28" s="296"/>
      <c r="AFV28" s="296"/>
      <c r="AFW28" s="296"/>
      <c r="AFX28" s="296"/>
      <c r="AFY28" s="296"/>
      <c r="AFZ28" s="296"/>
      <c r="AGA28" s="296"/>
      <c r="AGB28" s="296"/>
      <c r="AGC28" s="296"/>
      <c r="AGD28" s="296"/>
      <c r="AGE28" s="296"/>
      <c r="AGF28" s="296"/>
      <c r="AGG28" s="296"/>
      <c r="AGH28" s="296"/>
      <c r="AGI28" s="296"/>
      <c r="AGJ28" s="296"/>
      <c r="AGK28" s="296"/>
      <c r="AGL28" s="296"/>
      <c r="AGM28" s="296"/>
      <c r="AGN28" s="296"/>
      <c r="AGO28" s="296"/>
      <c r="AGP28" s="296"/>
      <c r="AGQ28" s="296"/>
      <c r="AGR28" s="296"/>
      <c r="AGS28" s="296"/>
      <c r="AGT28" s="296"/>
      <c r="AGU28" s="296"/>
      <c r="AGV28" s="296"/>
      <c r="AGW28" s="296"/>
      <c r="AGX28" s="296"/>
      <c r="AGY28" s="296"/>
      <c r="AGZ28" s="296"/>
      <c r="AHA28" s="296"/>
      <c r="AHB28" s="296"/>
      <c r="AHC28" s="296"/>
      <c r="AHD28" s="296"/>
      <c r="AHE28" s="296"/>
      <c r="AHF28" s="296"/>
      <c r="AHG28" s="296"/>
      <c r="AHH28" s="296"/>
      <c r="AHI28" s="296"/>
      <c r="AHJ28" s="296"/>
      <c r="AHK28" s="296"/>
      <c r="AHL28" s="296"/>
      <c r="AHM28" s="296"/>
      <c r="AHN28" s="296"/>
      <c r="AHO28" s="296"/>
      <c r="AHP28" s="296"/>
      <c r="AHQ28" s="296"/>
      <c r="AHR28" s="296"/>
      <c r="AHS28" s="296"/>
      <c r="AHT28" s="296"/>
      <c r="AHU28" s="296"/>
      <c r="AHV28" s="296"/>
      <c r="AHW28" s="296"/>
      <c r="AHX28" s="296"/>
      <c r="AHY28" s="296"/>
      <c r="AHZ28" s="296"/>
      <c r="AIA28" s="296"/>
      <c r="AIB28" s="296"/>
      <c r="AIC28" s="296"/>
      <c r="AID28" s="296"/>
      <c r="AIE28" s="296"/>
      <c r="AIF28" s="296"/>
      <c r="AIG28" s="296"/>
      <c r="AIH28" s="296"/>
      <c r="AII28" s="296"/>
      <c r="AIJ28" s="296"/>
      <c r="AIK28" s="296"/>
      <c r="AIL28" s="296"/>
      <c r="AIM28" s="296"/>
      <c r="AIN28" s="296"/>
      <c r="AIO28" s="296"/>
      <c r="AIP28" s="296"/>
      <c r="AIQ28" s="296"/>
      <c r="AIR28" s="296"/>
      <c r="AIS28" s="296"/>
      <c r="AIT28" s="296"/>
      <c r="AIU28" s="296"/>
      <c r="AIV28" s="296"/>
      <c r="AIW28" s="296"/>
      <c r="AIX28" s="296"/>
      <c r="AIY28" s="296"/>
      <c r="AIZ28" s="296"/>
      <c r="AJA28" s="296"/>
      <c r="AJB28" s="296"/>
      <c r="AJC28" s="296"/>
      <c r="AJD28" s="296"/>
      <c r="AJE28" s="296"/>
      <c r="AJF28" s="296"/>
      <c r="AJG28" s="296"/>
      <c r="AJH28" s="296"/>
      <c r="AJI28" s="296"/>
      <c r="AJJ28" s="296"/>
      <c r="AJK28" s="296"/>
      <c r="AJL28" s="296"/>
      <c r="AJM28" s="296"/>
      <c r="AJN28" s="296"/>
      <c r="AJO28" s="296"/>
      <c r="AJP28" s="296"/>
      <c r="AJQ28" s="296"/>
      <c r="AJR28" s="296"/>
      <c r="AJS28" s="296"/>
      <c r="AJT28" s="296"/>
      <c r="AJU28" s="296"/>
      <c r="AJV28" s="296"/>
      <c r="AJW28" s="296"/>
      <c r="AJX28" s="296"/>
      <c r="AJY28" s="296"/>
      <c r="AJZ28" s="296"/>
      <c r="AKA28" s="296"/>
      <c r="AKB28" s="296"/>
      <c r="AKC28" s="296"/>
      <c r="AKD28" s="296"/>
      <c r="AKE28" s="296"/>
      <c r="AKF28" s="296"/>
      <c r="AKG28" s="296"/>
      <c r="AKH28" s="296"/>
      <c r="AKI28" s="296"/>
      <c r="AKJ28" s="296"/>
      <c r="AKK28" s="296"/>
      <c r="AKL28" s="296"/>
      <c r="AKM28" s="296"/>
      <c r="AKN28" s="296"/>
      <c r="AKO28" s="296"/>
      <c r="AKP28" s="296"/>
      <c r="AKQ28" s="296"/>
      <c r="AKR28" s="296"/>
      <c r="AKS28" s="296"/>
      <c r="AKT28" s="296"/>
      <c r="AKU28" s="296"/>
      <c r="AKV28" s="296"/>
      <c r="AKW28" s="296"/>
      <c r="AKX28" s="296"/>
      <c r="AKY28" s="296"/>
      <c r="AKZ28" s="296"/>
      <c r="ALA28" s="296"/>
      <c r="ALB28" s="296"/>
      <c r="ALC28" s="296"/>
      <c r="ALD28" s="296"/>
      <c r="ALE28" s="296"/>
      <c r="ALF28" s="296"/>
      <c r="ALG28" s="296"/>
      <c r="ALH28" s="296"/>
      <c r="ALI28" s="296"/>
      <c r="ALJ28" s="296"/>
      <c r="ALK28" s="296"/>
      <c r="ALL28" s="296"/>
      <c r="ALM28" s="296"/>
      <c r="ALN28" s="296"/>
      <c r="ALO28" s="296"/>
      <c r="ALP28" s="296"/>
      <c r="ALQ28" s="296"/>
      <c r="ALR28" s="296"/>
      <c r="ALS28" s="296"/>
      <c r="ALT28" s="296"/>
      <c r="ALU28" s="296"/>
      <c r="ALV28" s="296"/>
      <c r="ALW28" s="296"/>
      <c r="ALX28" s="296"/>
      <c r="ALY28" s="296"/>
      <c r="ALZ28" s="296"/>
      <c r="AMA28" s="296"/>
      <c r="AMB28" s="296"/>
      <c r="AMC28" s="296"/>
      <c r="AMD28" s="296"/>
      <c r="AME28" s="296"/>
      <c r="AMF28" s="296"/>
      <c r="AMG28" s="296"/>
      <c r="AMH28" s="296"/>
      <c r="AMI28" s="296"/>
      <c r="AMJ28" s="296"/>
      <c r="AMK28" s="296"/>
      <c r="AML28" s="296"/>
      <c r="AMM28" s="296"/>
      <c r="AMN28" s="296"/>
      <c r="AMO28" s="296"/>
      <c r="AMP28" s="296"/>
      <c r="AMQ28" s="296"/>
      <c r="AMR28" s="296"/>
      <c r="AMS28" s="296"/>
      <c r="AMT28" s="296"/>
      <c r="AMU28" s="296"/>
      <c r="AMV28" s="296"/>
      <c r="AMW28" s="296"/>
      <c r="AMX28" s="296"/>
      <c r="AMY28" s="296"/>
      <c r="AMZ28" s="296"/>
      <c r="ANA28" s="296"/>
      <c r="ANB28" s="296"/>
      <c r="ANC28" s="296"/>
      <c r="AND28" s="296"/>
      <c r="ANE28" s="296"/>
      <c r="ANF28" s="296"/>
      <c r="ANG28" s="296"/>
      <c r="ANH28" s="296"/>
      <c r="ANI28" s="296"/>
      <c r="ANJ28" s="296"/>
      <c r="ANK28" s="296"/>
      <c r="ANL28" s="296"/>
      <c r="ANM28" s="296"/>
      <c r="ANN28" s="296"/>
      <c r="ANO28" s="296"/>
      <c r="ANP28" s="296"/>
      <c r="ANQ28" s="296"/>
      <c r="ANR28" s="296"/>
      <c r="ANS28" s="296"/>
      <c r="ANT28" s="296"/>
      <c r="ANU28" s="296"/>
      <c r="ANV28" s="296"/>
      <c r="ANW28" s="296"/>
      <c r="ANX28" s="296"/>
      <c r="ANY28" s="296"/>
      <c r="ANZ28" s="296"/>
      <c r="AOA28" s="296"/>
      <c r="AOB28" s="296"/>
      <c r="AOC28" s="296"/>
      <c r="AOD28" s="296"/>
      <c r="AOE28" s="296"/>
      <c r="AOF28" s="296"/>
      <c r="AOG28" s="296"/>
      <c r="AOH28" s="296"/>
      <c r="AOI28" s="296"/>
      <c r="AOJ28" s="296"/>
      <c r="AOK28" s="296"/>
      <c r="AOL28" s="296"/>
      <c r="AOM28" s="296"/>
      <c r="AON28" s="296"/>
      <c r="AOO28" s="296"/>
      <c r="AOP28" s="296"/>
      <c r="AOQ28" s="296"/>
      <c r="AOR28" s="296"/>
      <c r="AOS28" s="296"/>
      <c r="AOT28" s="296"/>
      <c r="AOU28" s="296"/>
      <c r="AOV28" s="296"/>
      <c r="AOW28" s="296"/>
      <c r="AOX28" s="296"/>
      <c r="AOY28" s="296"/>
      <c r="AOZ28" s="296"/>
      <c r="APA28" s="296"/>
      <c r="APB28" s="296"/>
      <c r="APC28" s="296"/>
      <c r="APD28" s="296"/>
      <c r="APE28" s="296"/>
      <c r="APF28" s="296"/>
      <c r="APG28" s="296"/>
      <c r="APH28" s="296"/>
      <c r="API28" s="296"/>
      <c r="APJ28" s="296"/>
      <c r="APK28" s="296"/>
      <c r="APL28" s="296"/>
      <c r="APM28" s="296"/>
      <c r="APN28" s="296"/>
      <c r="APO28" s="296"/>
      <c r="APP28" s="296"/>
      <c r="APQ28" s="296"/>
      <c r="APR28" s="296"/>
      <c r="APS28" s="296"/>
      <c r="APT28" s="296"/>
      <c r="APU28" s="296"/>
      <c r="APV28" s="296"/>
      <c r="APW28" s="296"/>
      <c r="APX28" s="296"/>
      <c r="APY28" s="296"/>
      <c r="APZ28" s="296"/>
      <c r="AQA28" s="296"/>
      <c r="AQB28" s="296"/>
      <c r="AQC28" s="296"/>
      <c r="AQD28" s="296"/>
      <c r="AQE28" s="296"/>
      <c r="AQF28" s="296"/>
      <c r="AQG28" s="296"/>
      <c r="AQH28" s="296"/>
      <c r="AQI28" s="296"/>
      <c r="AQJ28" s="296"/>
      <c r="AQK28" s="296"/>
      <c r="AQL28" s="296"/>
      <c r="AQM28" s="296"/>
      <c r="AQN28" s="296"/>
      <c r="AQO28" s="296"/>
      <c r="AQP28" s="296"/>
      <c r="AQQ28" s="296"/>
      <c r="AQR28" s="296"/>
      <c r="AQS28" s="296"/>
      <c r="AQT28" s="296"/>
      <c r="AQU28" s="296"/>
      <c r="AQV28" s="296"/>
      <c r="AQW28" s="296"/>
      <c r="AQX28" s="296"/>
      <c r="AQY28" s="296"/>
      <c r="AQZ28" s="296"/>
      <c r="ARA28" s="296"/>
      <c r="ARB28" s="296"/>
      <c r="ARC28" s="296"/>
      <c r="ARD28" s="296"/>
      <c r="ARE28" s="296"/>
      <c r="ARF28" s="296"/>
      <c r="ARG28" s="296"/>
      <c r="ARH28" s="296"/>
      <c r="ARI28" s="296"/>
      <c r="ARJ28" s="296"/>
      <c r="ARK28" s="296"/>
      <c r="ARL28" s="296"/>
      <c r="ARM28" s="296"/>
      <c r="ARN28" s="296"/>
      <c r="ARO28" s="296"/>
      <c r="ARP28" s="296"/>
      <c r="ARQ28" s="296"/>
      <c r="ARR28" s="296"/>
      <c r="ARS28" s="296"/>
      <c r="ART28" s="296"/>
      <c r="ARU28" s="296"/>
      <c r="ARV28" s="296"/>
      <c r="ARW28" s="296"/>
      <c r="ARX28" s="296"/>
      <c r="ARY28" s="296"/>
      <c r="ARZ28" s="296"/>
      <c r="ASA28" s="296"/>
      <c r="ASB28" s="296"/>
      <c r="ASC28" s="296"/>
      <c r="ASD28" s="296"/>
      <c r="ASE28" s="296"/>
      <c r="ASF28" s="296"/>
      <c r="ASG28" s="296"/>
      <c r="ASH28" s="296"/>
      <c r="ASI28" s="296"/>
      <c r="ASJ28" s="296"/>
      <c r="ASK28" s="296"/>
      <c r="ASL28" s="296"/>
      <c r="ASM28" s="296"/>
      <c r="ASN28" s="296"/>
      <c r="ASO28" s="296"/>
      <c r="ASP28" s="296"/>
      <c r="ASQ28" s="296"/>
      <c r="ASR28" s="296"/>
      <c r="ASS28" s="296"/>
      <c r="AST28" s="296"/>
      <c r="ASU28" s="296"/>
      <c r="ASV28" s="296"/>
      <c r="ASW28" s="296"/>
      <c r="ASX28" s="296"/>
      <c r="ASY28" s="296"/>
      <c r="ASZ28" s="296"/>
      <c r="ATA28" s="296"/>
      <c r="ATB28" s="296"/>
      <c r="ATC28" s="296"/>
      <c r="ATD28" s="296"/>
      <c r="ATE28" s="296"/>
      <c r="ATF28" s="296"/>
      <c r="ATG28" s="296"/>
      <c r="ATH28" s="296"/>
      <c r="ATI28" s="296"/>
      <c r="ATJ28" s="296"/>
      <c r="ATK28" s="296"/>
      <c r="ATL28" s="296"/>
      <c r="ATM28" s="296"/>
      <c r="ATN28" s="296"/>
      <c r="ATO28" s="296"/>
      <c r="ATP28" s="296"/>
      <c r="ATQ28" s="296"/>
      <c r="ATR28" s="296"/>
      <c r="ATS28" s="296"/>
      <c r="ATT28" s="296"/>
      <c r="ATU28" s="296"/>
      <c r="ATV28" s="296"/>
      <c r="ATW28" s="296"/>
      <c r="ATX28" s="296"/>
      <c r="ATY28" s="296"/>
      <c r="ATZ28" s="296"/>
      <c r="AUA28" s="296"/>
      <c r="AUB28" s="296"/>
      <c r="AUC28" s="296"/>
      <c r="AUD28" s="296"/>
      <c r="AUE28" s="296"/>
      <c r="AUF28" s="296"/>
      <c r="AUG28" s="296"/>
      <c r="AUH28" s="296"/>
      <c r="AUI28" s="296"/>
      <c r="AUJ28" s="296"/>
      <c r="AUK28" s="296"/>
      <c r="AUL28" s="296"/>
      <c r="AUM28" s="296"/>
      <c r="AUN28" s="296"/>
      <c r="AUO28" s="296"/>
      <c r="AUP28" s="296"/>
      <c r="AUQ28" s="296"/>
      <c r="AUR28" s="296"/>
      <c r="AUS28" s="296"/>
      <c r="AUT28" s="296"/>
      <c r="AUU28" s="296"/>
      <c r="AUV28" s="296"/>
      <c r="AUW28" s="296"/>
      <c r="AUX28" s="296"/>
      <c r="AUY28" s="296"/>
      <c r="AUZ28" s="296"/>
      <c r="AVA28" s="296"/>
      <c r="AVB28" s="296"/>
      <c r="AVC28" s="296"/>
      <c r="AVD28" s="296"/>
      <c r="AVE28" s="296"/>
      <c r="AVF28" s="296"/>
      <c r="AVG28" s="296"/>
      <c r="AVH28" s="296"/>
      <c r="AVI28" s="296"/>
      <c r="AVJ28" s="296"/>
      <c r="AVK28" s="296"/>
      <c r="AVL28" s="296"/>
      <c r="AVM28" s="296"/>
      <c r="AVN28" s="296"/>
      <c r="AVO28" s="296"/>
      <c r="AVP28" s="296"/>
      <c r="AVQ28" s="296"/>
      <c r="AVR28" s="296"/>
      <c r="AVS28" s="296"/>
      <c r="AVT28" s="296"/>
      <c r="AVU28" s="296"/>
      <c r="AVV28" s="296"/>
      <c r="AVW28" s="296"/>
      <c r="AVX28" s="296"/>
      <c r="AVY28" s="296"/>
      <c r="AVZ28" s="296"/>
      <c r="AWA28" s="296"/>
      <c r="AWB28" s="296"/>
      <c r="AWC28" s="296"/>
      <c r="AWD28" s="296"/>
      <c r="AWE28" s="296"/>
      <c r="AWF28" s="296"/>
      <c r="AWG28" s="296"/>
      <c r="AWH28" s="296"/>
      <c r="AWI28" s="296"/>
      <c r="AWJ28" s="296"/>
      <c r="AWK28" s="296"/>
      <c r="AWL28" s="296"/>
      <c r="AWM28" s="296"/>
      <c r="AWN28" s="296"/>
      <c r="AWO28" s="296"/>
      <c r="AWP28" s="296"/>
      <c r="AWQ28" s="296"/>
      <c r="AWR28" s="296"/>
      <c r="AWS28" s="296"/>
      <c r="AWT28" s="296"/>
      <c r="AWU28" s="296"/>
      <c r="AWV28" s="296"/>
      <c r="AWW28" s="296"/>
      <c r="AWX28" s="296"/>
      <c r="AWY28" s="296"/>
      <c r="AWZ28" s="296"/>
      <c r="AXA28" s="296"/>
      <c r="AXB28" s="296"/>
      <c r="AXC28" s="296"/>
      <c r="AXD28" s="296"/>
      <c r="AXE28" s="296"/>
      <c r="AXF28" s="296"/>
      <c r="AXG28" s="296"/>
      <c r="AXH28" s="296"/>
      <c r="AXI28" s="296"/>
      <c r="AXJ28" s="296"/>
      <c r="AXK28" s="296"/>
      <c r="AXL28" s="296"/>
      <c r="AXM28" s="296"/>
      <c r="AXN28" s="296"/>
      <c r="AXO28" s="296"/>
      <c r="AXP28" s="296"/>
      <c r="AXQ28" s="296"/>
      <c r="AXR28" s="296"/>
      <c r="AXS28" s="296"/>
      <c r="AXT28" s="296"/>
      <c r="AXU28" s="296"/>
      <c r="AXV28" s="296"/>
      <c r="AXW28" s="296"/>
      <c r="AXX28" s="296"/>
      <c r="AXY28" s="296"/>
      <c r="AXZ28" s="296"/>
      <c r="AYA28" s="296"/>
      <c r="AYB28" s="296"/>
      <c r="AYC28" s="296"/>
      <c r="AYD28" s="296"/>
      <c r="AYE28" s="296"/>
      <c r="AYF28" s="296"/>
      <c r="AYG28" s="296"/>
      <c r="AYH28" s="296"/>
      <c r="AYI28" s="296"/>
      <c r="AYJ28" s="296"/>
      <c r="AYK28" s="296"/>
      <c r="AYL28" s="296"/>
      <c r="AYM28" s="296"/>
      <c r="AYN28" s="296"/>
      <c r="AYO28" s="296"/>
      <c r="AYP28" s="296"/>
      <c r="AYQ28" s="296"/>
      <c r="AYR28" s="296"/>
      <c r="AYS28" s="296"/>
      <c r="AYT28" s="296"/>
      <c r="AYU28" s="296"/>
      <c r="AYV28" s="296"/>
      <c r="AYW28" s="296"/>
      <c r="AYX28" s="296"/>
      <c r="AYY28" s="296"/>
      <c r="AYZ28" s="296"/>
      <c r="AZA28" s="296"/>
      <c r="AZB28" s="296"/>
      <c r="AZC28" s="296"/>
      <c r="AZD28" s="296"/>
      <c r="AZE28" s="296"/>
      <c r="AZF28" s="296"/>
      <c r="AZG28" s="296"/>
      <c r="AZH28" s="296"/>
      <c r="AZI28" s="296"/>
      <c r="AZJ28" s="296"/>
      <c r="AZK28" s="296"/>
      <c r="AZL28" s="296"/>
      <c r="AZM28" s="296"/>
      <c r="AZN28" s="296"/>
      <c r="AZO28" s="296"/>
      <c r="AZP28" s="296"/>
      <c r="AZQ28" s="296"/>
      <c r="AZR28" s="296"/>
      <c r="AZS28" s="296"/>
      <c r="AZT28" s="296"/>
      <c r="AZU28" s="296"/>
      <c r="AZV28" s="296"/>
      <c r="AZW28" s="296"/>
      <c r="AZX28" s="296"/>
      <c r="AZY28" s="296"/>
      <c r="AZZ28" s="296"/>
      <c r="BAA28" s="296"/>
      <c r="BAB28" s="296"/>
      <c r="BAC28" s="296"/>
      <c r="BAD28" s="296"/>
      <c r="BAE28" s="296"/>
      <c r="BAF28" s="296"/>
      <c r="BAG28" s="296"/>
      <c r="BAH28" s="296"/>
      <c r="BAI28" s="296"/>
      <c r="BAJ28" s="296"/>
      <c r="BAK28" s="296"/>
      <c r="BAL28" s="296"/>
      <c r="BAM28" s="296"/>
      <c r="BAN28" s="296"/>
      <c r="BAO28" s="296"/>
      <c r="BAP28" s="296"/>
      <c r="BAQ28" s="296"/>
      <c r="BAR28" s="296"/>
      <c r="BAS28" s="296"/>
      <c r="BAT28" s="296"/>
      <c r="BAU28" s="296"/>
      <c r="BAV28" s="296"/>
      <c r="BAW28" s="296"/>
      <c r="BAX28" s="296"/>
      <c r="BAY28" s="296"/>
      <c r="BAZ28" s="296"/>
      <c r="BBA28" s="296"/>
      <c r="BBB28" s="296"/>
      <c r="BBC28" s="296"/>
      <c r="BBD28" s="296"/>
      <c r="BBE28" s="296"/>
      <c r="BBF28" s="296"/>
      <c r="BBG28" s="296"/>
      <c r="BBH28" s="296"/>
      <c r="BBI28" s="296"/>
      <c r="BBJ28" s="296"/>
      <c r="BBK28" s="296"/>
      <c r="BBL28" s="296"/>
      <c r="BBM28" s="296"/>
      <c r="BBN28" s="296"/>
      <c r="BBO28" s="296"/>
      <c r="BBP28" s="296"/>
      <c r="BBQ28" s="296"/>
      <c r="BBR28" s="296"/>
      <c r="BBS28" s="296"/>
      <c r="BBT28" s="296"/>
      <c r="BBU28" s="296"/>
      <c r="BBV28" s="296"/>
      <c r="BBW28" s="296"/>
      <c r="BBX28" s="296"/>
      <c r="BBY28" s="296"/>
      <c r="BBZ28" s="296"/>
      <c r="BCA28" s="296"/>
      <c r="BCB28" s="296"/>
      <c r="BCC28" s="296"/>
      <c r="BCD28" s="296"/>
      <c r="BCE28" s="296"/>
      <c r="BCF28" s="296"/>
      <c r="BCG28" s="296"/>
      <c r="BCH28" s="296"/>
      <c r="BCI28" s="296"/>
      <c r="BCJ28" s="296"/>
      <c r="BCK28" s="296"/>
      <c r="BCL28" s="296"/>
      <c r="BCM28" s="296"/>
      <c r="BCN28" s="296"/>
      <c r="BCO28" s="296"/>
      <c r="BCP28" s="296"/>
      <c r="BCQ28" s="296"/>
      <c r="BCR28" s="296"/>
      <c r="BCS28" s="296"/>
      <c r="BCT28" s="296"/>
      <c r="BCU28" s="296"/>
      <c r="BCV28" s="296"/>
      <c r="BCW28" s="296"/>
      <c r="BCX28" s="296"/>
      <c r="BCY28" s="296"/>
      <c r="BCZ28" s="296"/>
      <c r="BDA28" s="296"/>
      <c r="BDB28" s="296"/>
      <c r="BDC28" s="296"/>
      <c r="BDD28" s="296"/>
      <c r="BDE28" s="296"/>
      <c r="BDF28" s="296"/>
      <c r="BDG28" s="296"/>
      <c r="BDH28" s="296"/>
      <c r="BDI28" s="296"/>
      <c r="BDJ28" s="296"/>
      <c r="BDK28" s="296"/>
      <c r="BDL28" s="296"/>
      <c r="BDM28" s="296"/>
      <c r="BDN28" s="296"/>
      <c r="BDO28" s="296"/>
      <c r="BDP28" s="296"/>
      <c r="BDQ28" s="296"/>
      <c r="BDR28" s="296"/>
      <c r="BDS28" s="296"/>
      <c r="BDT28" s="296"/>
      <c r="BDU28" s="296"/>
      <c r="BDV28" s="296"/>
      <c r="BDW28" s="296"/>
      <c r="BDX28" s="296"/>
      <c r="BDY28" s="296"/>
      <c r="BDZ28" s="296"/>
      <c r="BEA28" s="296"/>
      <c r="BEB28" s="296"/>
      <c r="BEC28" s="296"/>
      <c r="BED28" s="296"/>
      <c r="BEE28" s="296"/>
      <c r="BEF28" s="296"/>
      <c r="BEG28" s="296"/>
      <c r="BEH28" s="296"/>
      <c r="BEI28" s="296"/>
      <c r="BEJ28" s="296"/>
      <c r="BEK28" s="296"/>
      <c r="BEL28" s="296"/>
      <c r="BEM28" s="296"/>
      <c r="BEN28" s="296"/>
      <c r="BEO28" s="296"/>
      <c r="BEP28" s="296"/>
      <c r="BEQ28" s="296"/>
      <c r="BER28" s="296"/>
      <c r="BES28" s="296"/>
      <c r="BET28" s="296"/>
      <c r="BEU28" s="296"/>
      <c r="BEV28" s="296"/>
      <c r="BEW28" s="296"/>
      <c r="BEX28" s="296"/>
      <c r="BEY28" s="296"/>
      <c r="BEZ28" s="296"/>
      <c r="BFA28" s="296"/>
      <c r="BFB28" s="296"/>
      <c r="BFC28" s="296"/>
      <c r="BFD28" s="296"/>
      <c r="BFE28" s="296"/>
      <c r="BFF28" s="296"/>
      <c r="BFG28" s="296"/>
      <c r="BFH28" s="296"/>
      <c r="BFI28" s="296"/>
      <c r="BFJ28" s="296"/>
      <c r="BFK28" s="296"/>
      <c r="BFL28" s="296"/>
      <c r="BFM28" s="296"/>
      <c r="BFN28" s="296"/>
      <c r="BFO28" s="296"/>
      <c r="BFP28" s="296"/>
      <c r="BFQ28" s="296"/>
      <c r="BFR28" s="296"/>
      <c r="BFS28" s="296"/>
      <c r="BFT28" s="296"/>
      <c r="BFU28" s="296"/>
      <c r="BFV28" s="296"/>
      <c r="BFW28" s="296"/>
      <c r="BFX28" s="296"/>
      <c r="BFY28" s="296"/>
      <c r="BFZ28" s="296"/>
      <c r="BGA28" s="296"/>
      <c r="BGB28" s="296"/>
      <c r="BGC28" s="296"/>
      <c r="BGD28" s="296"/>
      <c r="BGE28" s="296"/>
      <c r="BGF28" s="296"/>
      <c r="BGG28" s="296"/>
      <c r="BGH28" s="296"/>
      <c r="BGI28" s="296"/>
      <c r="BGJ28" s="296"/>
      <c r="BGK28" s="296"/>
      <c r="BGL28" s="296"/>
      <c r="BGM28" s="296"/>
      <c r="BGN28" s="296"/>
      <c r="BGO28" s="296"/>
      <c r="BGP28" s="296"/>
      <c r="BGQ28" s="296"/>
      <c r="BGR28" s="296"/>
      <c r="BGS28" s="296"/>
      <c r="BGT28" s="296"/>
      <c r="BGU28" s="296"/>
      <c r="BGV28" s="296"/>
      <c r="BGW28" s="296"/>
      <c r="BGX28" s="296"/>
      <c r="BGY28" s="296"/>
      <c r="BGZ28" s="296"/>
      <c r="BHA28" s="296"/>
      <c r="BHB28" s="296"/>
      <c r="BHC28" s="296"/>
      <c r="BHD28" s="296"/>
      <c r="BHE28" s="296"/>
      <c r="BHF28" s="296"/>
      <c r="BHG28" s="296"/>
      <c r="BHH28" s="296"/>
      <c r="BHI28" s="296"/>
      <c r="BHJ28" s="296"/>
      <c r="BHK28" s="296"/>
      <c r="BHL28" s="296"/>
      <c r="BHM28" s="296"/>
      <c r="BHN28" s="296"/>
      <c r="BHO28" s="296"/>
      <c r="BHP28" s="296"/>
      <c r="BHQ28" s="296"/>
      <c r="BHR28" s="296"/>
      <c r="BHS28" s="296"/>
      <c r="BHT28" s="296"/>
      <c r="BHU28" s="296"/>
      <c r="BHV28" s="296"/>
      <c r="BHW28" s="296"/>
      <c r="BHX28" s="296"/>
      <c r="BHY28" s="296"/>
      <c r="BHZ28" s="296"/>
      <c r="BIA28" s="296"/>
      <c r="BIB28" s="296"/>
      <c r="BIC28" s="296"/>
      <c r="BID28" s="296"/>
      <c r="BIE28" s="296"/>
      <c r="BIF28" s="296"/>
      <c r="BIG28" s="296"/>
      <c r="BIH28" s="296"/>
      <c r="BII28" s="296"/>
      <c r="BIJ28" s="296"/>
      <c r="BIK28" s="296"/>
      <c r="BIL28" s="296"/>
      <c r="BIM28" s="296"/>
      <c r="BIN28" s="296"/>
      <c r="BIO28" s="296"/>
      <c r="BIP28" s="296"/>
      <c r="BIQ28" s="296"/>
      <c r="BIR28" s="296"/>
      <c r="BIS28" s="296"/>
      <c r="BIT28" s="296"/>
      <c r="BIU28" s="296"/>
      <c r="BIV28" s="296"/>
      <c r="BIW28" s="296"/>
      <c r="BIX28" s="296"/>
      <c r="BIY28" s="296"/>
      <c r="BIZ28" s="296"/>
      <c r="BJA28" s="296"/>
      <c r="BJB28" s="296"/>
      <c r="BJC28" s="296"/>
      <c r="BJD28" s="296"/>
      <c r="BJE28" s="296"/>
      <c r="BJF28" s="296"/>
      <c r="BJG28" s="296"/>
      <c r="BJH28" s="296"/>
      <c r="BJI28" s="296"/>
      <c r="BJJ28" s="296"/>
      <c r="BJK28" s="296"/>
      <c r="BJL28" s="296"/>
      <c r="BJM28" s="296"/>
      <c r="BJN28" s="296"/>
      <c r="BJO28" s="296"/>
      <c r="BJP28" s="296"/>
      <c r="BJQ28" s="296"/>
      <c r="BJR28" s="296"/>
      <c r="BJS28" s="296"/>
      <c r="BJT28" s="296"/>
      <c r="BJU28" s="296"/>
      <c r="BJV28" s="296"/>
      <c r="BJW28" s="296"/>
      <c r="BJX28" s="296"/>
      <c r="BJY28" s="296"/>
      <c r="BJZ28" s="296"/>
      <c r="BKA28" s="296"/>
      <c r="BKB28" s="296"/>
      <c r="BKC28" s="296"/>
      <c r="BKD28" s="296"/>
      <c r="BKE28" s="296"/>
      <c r="BKF28" s="296"/>
      <c r="BKG28" s="296"/>
      <c r="BKH28" s="296"/>
      <c r="BKI28" s="296"/>
      <c r="BKJ28" s="296"/>
      <c r="BKK28" s="296"/>
      <c r="BKL28" s="296"/>
      <c r="BKM28" s="296"/>
      <c r="BKN28" s="296"/>
      <c r="BKO28" s="296"/>
      <c r="BKP28" s="296"/>
      <c r="BKQ28" s="296"/>
      <c r="BKR28" s="296"/>
      <c r="BKS28" s="296"/>
      <c r="BKT28" s="296"/>
      <c r="BKU28" s="296"/>
      <c r="BKV28" s="296"/>
      <c r="BKW28" s="296"/>
      <c r="BKX28" s="296"/>
      <c r="BKY28" s="296"/>
      <c r="BKZ28" s="296"/>
      <c r="BLA28" s="296"/>
      <c r="BLB28" s="296"/>
      <c r="BLC28" s="296"/>
      <c r="BLD28" s="296"/>
      <c r="BLE28" s="296"/>
      <c r="BLF28" s="296"/>
      <c r="BLG28" s="296"/>
      <c r="BLH28" s="296"/>
      <c r="BLI28" s="296"/>
      <c r="BLJ28" s="296"/>
      <c r="BLK28" s="296"/>
      <c r="BLL28" s="296"/>
      <c r="BLM28" s="296"/>
      <c r="BLN28" s="296"/>
      <c r="BLO28" s="296"/>
      <c r="BLP28" s="296"/>
      <c r="BLQ28" s="296"/>
      <c r="BLR28" s="296"/>
      <c r="BLS28" s="296"/>
      <c r="BLT28" s="296"/>
      <c r="BLU28" s="296"/>
      <c r="BLV28" s="296"/>
      <c r="BLW28" s="296"/>
      <c r="BLX28" s="296"/>
      <c r="BLY28" s="296"/>
      <c r="BLZ28" s="296"/>
      <c r="BMA28" s="296"/>
      <c r="BMB28" s="296"/>
      <c r="BMC28" s="296"/>
      <c r="BMD28" s="296"/>
      <c r="BME28" s="296"/>
      <c r="BMF28" s="296"/>
      <c r="BMG28" s="296"/>
      <c r="BMH28" s="296"/>
      <c r="BMI28" s="296"/>
      <c r="BMJ28" s="296"/>
      <c r="BMK28" s="296"/>
      <c r="BML28" s="296"/>
      <c r="BMM28" s="296"/>
      <c r="BMN28" s="296"/>
      <c r="BMO28" s="296"/>
      <c r="BMP28" s="296"/>
      <c r="BMQ28" s="296"/>
      <c r="BMR28" s="296"/>
      <c r="BMS28" s="296"/>
      <c r="BMT28" s="296"/>
      <c r="BMU28" s="296"/>
      <c r="BMV28" s="296"/>
      <c r="BMW28" s="296"/>
      <c r="BMX28" s="296"/>
      <c r="BMY28" s="296"/>
      <c r="BMZ28" s="296"/>
      <c r="BNA28" s="296"/>
      <c r="BNB28" s="296"/>
      <c r="BNC28" s="296"/>
      <c r="BND28" s="296"/>
      <c r="BNE28" s="296"/>
      <c r="BNF28" s="296"/>
      <c r="BNG28" s="296"/>
      <c r="BNH28" s="296"/>
      <c r="BNI28" s="296"/>
      <c r="BNJ28" s="296"/>
      <c r="BNK28" s="296"/>
      <c r="BNL28" s="296"/>
      <c r="BNM28" s="296"/>
      <c r="BNN28" s="296"/>
      <c r="BNO28" s="296"/>
      <c r="BNP28" s="296"/>
      <c r="BNQ28" s="296"/>
      <c r="BNR28" s="296"/>
      <c r="BNS28" s="296"/>
      <c r="BNT28" s="296"/>
      <c r="BNU28" s="296"/>
      <c r="BNV28" s="296"/>
      <c r="BNW28" s="296"/>
      <c r="BNX28" s="296"/>
      <c r="BNY28" s="296"/>
      <c r="BNZ28" s="296"/>
      <c r="BOA28" s="296"/>
      <c r="BOB28" s="296"/>
      <c r="BOC28" s="296"/>
      <c r="BOD28" s="296"/>
      <c r="BOE28" s="296"/>
      <c r="BOF28" s="296"/>
      <c r="BOG28" s="296"/>
      <c r="BOH28" s="296"/>
      <c r="BOI28" s="296"/>
      <c r="BOJ28" s="296"/>
      <c r="BOK28" s="296"/>
      <c r="BOL28" s="296"/>
      <c r="BOM28" s="296"/>
      <c r="BON28" s="296"/>
      <c r="BOO28" s="296"/>
      <c r="BOP28" s="296"/>
      <c r="BOQ28" s="296"/>
      <c r="BOR28" s="296"/>
      <c r="BOS28" s="296"/>
      <c r="BOT28" s="296"/>
      <c r="BOU28" s="296"/>
      <c r="BOV28" s="296"/>
      <c r="BOW28" s="296"/>
      <c r="BOX28" s="296"/>
      <c r="BOY28" s="296"/>
      <c r="BOZ28" s="296"/>
      <c r="BPA28" s="296"/>
      <c r="BPB28" s="296"/>
      <c r="BPC28" s="296"/>
      <c r="BPD28" s="296"/>
      <c r="BPE28" s="296"/>
      <c r="BPF28" s="296"/>
      <c r="BPG28" s="296"/>
      <c r="BPH28" s="296"/>
      <c r="BPI28" s="296"/>
      <c r="BPJ28" s="296"/>
      <c r="BPK28" s="296"/>
      <c r="BPL28" s="296"/>
      <c r="BPM28" s="296"/>
      <c r="BPN28" s="296"/>
      <c r="BPO28" s="296"/>
      <c r="BPP28" s="296"/>
      <c r="BPQ28" s="296"/>
      <c r="BPR28" s="296"/>
      <c r="BPS28" s="296"/>
      <c r="BPT28" s="296"/>
      <c r="BPU28" s="296"/>
      <c r="BPV28" s="296"/>
      <c r="BPW28" s="296"/>
      <c r="BPX28" s="296"/>
      <c r="BPY28" s="296"/>
      <c r="BPZ28" s="296"/>
      <c r="BQA28" s="296"/>
      <c r="BQB28" s="296"/>
      <c r="BQC28" s="296"/>
      <c r="BQD28" s="296"/>
      <c r="BQE28" s="296"/>
      <c r="BQF28" s="296"/>
      <c r="BQG28" s="296"/>
      <c r="BQH28" s="296"/>
      <c r="BQI28" s="296"/>
      <c r="BQJ28" s="296"/>
      <c r="BQK28" s="296"/>
      <c r="BQL28" s="296"/>
      <c r="BQM28" s="296"/>
      <c r="BQN28" s="296"/>
      <c r="BQO28" s="296"/>
      <c r="BQP28" s="296"/>
      <c r="BQQ28" s="296"/>
      <c r="BQR28" s="296"/>
      <c r="BQS28" s="296"/>
      <c r="BQT28" s="296"/>
      <c r="BQU28" s="296"/>
      <c r="BQV28" s="296"/>
      <c r="BQW28" s="296"/>
      <c r="BQX28" s="296"/>
      <c r="BQY28" s="296"/>
      <c r="BQZ28" s="296"/>
      <c r="BRA28" s="296"/>
      <c r="BRB28" s="296"/>
      <c r="BRC28" s="296"/>
      <c r="BRD28" s="296"/>
      <c r="BRE28" s="296"/>
      <c r="BRF28" s="296"/>
      <c r="BRG28" s="296"/>
      <c r="BRH28" s="296"/>
      <c r="BRI28" s="296"/>
      <c r="BRJ28" s="296"/>
      <c r="BRK28" s="296"/>
      <c r="BRL28" s="296"/>
      <c r="BRM28" s="296"/>
      <c r="BRN28" s="296"/>
      <c r="BRO28" s="296"/>
      <c r="BRP28" s="296"/>
      <c r="BRQ28" s="296"/>
      <c r="BRR28" s="296"/>
      <c r="BRS28" s="296"/>
      <c r="BRT28" s="296"/>
      <c r="BRU28" s="296"/>
      <c r="BRV28" s="296"/>
      <c r="BRW28" s="296"/>
      <c r="BRX28" s="296"/>
      <c r="BRY28" s="296"/>
      <c r="BRZ28" s="296"/>
      <c r="BSA28" s="296"/>
      <c r="BSB28" s="296"/>
      <c r="BSC28" s="296"/>
      <c r="BSD28" s="296"/>
      <c r="BSE28" s="296"/>
      <c r="BSF28" s="296"/>
      <c r="BSG28" s="296"/>
      <c r="BSH28" s="296"/>
      <c r="BSI28" s="296"/>
      <c r="BSJ28" s="296"/>
      <c r="BSK28" s="296"/>
      <c r="BSL28" s="296"/>
      <c r="BSM28" s="296"/>
      <c r="BSN28" s="296"/>
      <c r="BSO28" s="296"/>
      <c r="BSP28" s="296"/>
      <c r="BSQ28" s="296"/>
      <c r="BSR28" s="296"/>
      <c r="BSS28" s="296"/>
      <c r="BST28" s="296"/>
      <c r="BSU28" s="296"/>
      <c r="BSV28" s="296"/>
      <c r="BSW28" s="296"/>
      <c r="BSX28" s="296"/>
      <c r="BSY28" s="296"/>
      <c r="BSZ28" s="296"/>
      <c r="BTA28" s="296"/>
      <c r="BTB28" s="296"/>
      <c r="BTC28" s="296"/>
      <c r="BTD28" s="296"/>
      <c r="BTE28" s="296"/>
      <c r="BTF28" s="296"/>
      <c r="BTG28" s="296"/>
      <c r="BTH28" s="296"/>
      <c r="BTI28" s="296"/>
      <c r="BTJ28" s="296"/>
      <c r="BTK28" s="296"/>
      <c r="BTL28" s="296"/>
      <c r="BTM28" s="296"/>
      <c r="BTN28" s="296"/>
      <c r="BTO28" s="296"/>
      <c r="BTP28" s="296"/>
      <c r="BTQ28" s="296"/>
      <c r="BTR28" s="296"/>
      <c r="BTS28" s="296"/>
      <c r="BTT28" s="296"/>
      <c r="BTU28" s="296"/>
      <c r="BTV28" s="296"/>
      <c r="BTW28" s="296"/>
      <c r="BTX28" s="296"/>
      <c r="BTY28" s="296"/>
      <c r="BTZ28" s="296"/>
      <c r="BUA28" s="296"/>
      <c r="BUB28" s="296"/>
      <c r="BUC28" s="296"/>
      <c r="BUD28" s="296"/>
      <c r="BUE28" s="296"/>
      <c r="BUF28" s="296"/>
      <c r="BUG28" s="296"/>
      <c r="BUH28" s="296"/>
      <c r="BUI28" s="296"/>
      <c r="BUJ28" s="296"/>
      <c r="BUK28" s="296"/>
      <c r="BUL28" s="296"/>
      <c r="BUM28" s="296"/>
      <c r="BUN28" s="296"/>
      <c r="BUO28" s="296"/>
      <c r="BUP28" s="296"/>
      <c r="BUQ28" s="296"/>
      <c r="BUR28" s="296"/>
      <c r="BUS28" s="296"/>
      <c r="BUT28" s="296"/>
      <c r="BUU28" s="296"/>
      <c r="BUV28" s="296"/>
      <c r="BUW28" s="296"/>
      <c r="BUX28" s="296"/>
      <c r="BUY28" s="296"/>
      <c r="BUZ28" s="296"/>
      <c r="BVA28" s="296"/>
      <c r="BVB28" s="296"/>
      <c r="BVC28" s="296"/>
      <c r="BVD28" s="296"/>
      <c r="BVE28" s="296"/>
      <c r="BVF28" s="296"/>
      <c r="BVG28" s="296"/>
      <c r="BVH28" s="296"/>
      <c r="BVI28" s="296"/>
      <c r="BVJ28" s="296"/>
      <c r="BVK28" s="296"/>
      <c r="BVL28" s="296"/>
      <c r="BVM28" s="296"/>
      <c r="BVN28" s="296"/>
      <c r="BVO28" s="296"/>
      <c r="BVP28" s="296"/>
      <c r="BVQ28" s="296"/>
      <c r="BVR28" s="296"/>
      <c r="BVS28" s="296"/>
      <c r="BVT28" s="296"/>
      <c r="BVU28" s="296"/>
      <c r="BVV28" s="296"/>
      <c r="BVW28" s="296"/>
      <c r="BVX28" s="296"/>
      <c r="BVY28" s="296"/>
      <c r="BVZ28" s="296"/>
      <c r="BWA28" s="296"/>
      <c r="BWB28" s="296"/>
      <c r="BWC28" s="296"/>
      <c r="BWD28" s="296"/>
      <c r="BWE28" s="296"/>
      <c r="BWF28" s="296"/>
      <c r="BWG28" s="296"/>
      <c r="BWH28" s="296"/>
      <c r="BWI28" s="296"/>
      <c r="BWJ28" s="296"/>
      <c r="BWK28" s="296"/>
      <c r="BWL28" s="296"/>
      <c r="BWM28" s="296"/>
      <c r="BWN28" s="296"/>
      <c r="BWO28" s="296"/>
      <c r="BWP28" s="296"/>
      <c r="BWQ28" s="296"/>
      <c r="BWR28" s="296"/>
      <c r="BWS28" s="296"/>
      <c r="BWT28" s="296"/>
      <c r="BWU28" s="296"/>
      <c r="BWV28" s="296"/>
      <c r="BWW28" s="296"/>
      <c r="BWX28" s="296"/>
      <c r="BWY28" s="296"/>
      <c r="BWZ28" s="296"/>
      <c r="BXA28" s="296"/>
      <c r="BXB28" s="296"/>
      <c r="BXC28" s="296"/>
      <c r="BXD28" s="296"/>
      <c r="BXE28" s="296"/>
      <c r="BXF28" s="296"/>
      <c r="BXG28" s="296"/>
      <c r="BXH28" s="296"/>
      <c r="BXI28" s="296"/>
      <c r="BXJ28" s="296"/>
      <c r="BXK28" s="296"/>
      <c r="BXL28" s="296"/>
      <c r="BXM28" s="296"/>
      <c r="BXN28" s="296"/>
      <c r="BXO28" s="296"/>
      <c r="BXP28" s="296"/>
      <c r="BXQ28" s="296"/>
      <c r="BXR28" s="296"/>
      <c r="BXS28" s="296"/>
      <c r="BXT28" s="296"/>
      <c r="BXU28" s="296"/>
      <c r="BXV28" s="296"/>
      <c r="BXW28" s="296"/>
      <c r="BXX28" s="296"/>
      <c r="BXY28" s="296"/>
      <c r="BXZ28" s="296"/>
      <c r="BYA28" s="296"/>
      <c r="BYB28" s="296"/>
      <c r="BYC28" s="296"/>
      <c r="BYD28" s="296"/>
      <c r="BYE28" s="296"/>
      <c r="BYF28" s="296"/>
      <c r="BYG28" s="296"/>
      <c r="BYH28" s="296"/>
      <c r="BYI28" s="296"/>
      <c r="BYJ28" s="296"/>
      <c r="BYK28" s="296"/>
      <c r="BYL28" s="296"/>
      <c r="BYM28" s="296"/>
      <c r="BYN28" s="296"/>
      <c r="BYO28" s="296"/>
      <c r="BYP28" s="296"/>
      <c r="BYQ28" s="296"/>
      <c r="BYR28" s="296"/>
      <c r="BYS28" s="296"/>
      <c r="BYT28" s="296"/>
      <c r="BYU28" s="296"/>
      <c r="BYV28" s="296"/>
      <c r="BYW28" s="296"/>
      <c r="BYX28" s="296"/>
      <c r="BYY28" s="296"/>
      <c r="BYZ28" s="296"/>
      <c r="BZA28" s="296"/>
      <c r="BZB28" s="296"/>
      <c r="BZC28" s="296"/>
      <c r="BZD28" s="296"/>
      <c r="BZE28" s="296"/>
      <c r="BZF28" s="296"/>
      <c r="BZG28" s="296"/>
      <c r="BZH28" s="296"/>
      <c r="BZI28" s="296"/>
      <c r="BZJ28" s="296"/>
      <c r="BZK28" s="296"/>
      <c r="BZL28" s="296"/>
      <c r="BZM28" s="296"/>
      <c r="BZN28" s="296"/>
      <c r="BZO28" s="296"/>
      <c r="BZP28" s="296"/>
      <c r="BZQ28" s="296"/>
      <c r="BZR28" s="296"/>
      <c r="BZS28" s="296"/>
      <c r="BZT28" s="296"/>
      <c r="BZU28" s="296"/>
      <c r="BZV28" s="296"/>
      <c r="BZW28" s="296"/>
      <c r="BZX28" s="296"/>
      <c r="BZY28" s="296"/>
      <c r="BZZ28" s="296"/>
      <c r="CAA28" s="296"/>
      <c r="CAB28" s="296"/>
      <c r="CAC28" s="296"/>
      <c r="CAD28" s="296"/>
      <c r="CAE28" s="296"/>
      <c r="CAF28" s="296"/>
      <c r="CAG28" s="296"/>
      <c r="CAH28" s="296"/>
      <c r="CAI28" s="296"/>
      <c r="CAJ28" s="296"/>
      <c r="CAK28" s="296"/>
      <c r="CAL28" s="296"/>
      <c r="CAM28" s="296"/>
      <c r="CAN28" s="296"/>
      <c r="CAO28" s="296"/>
      <c r="CAP28" s="296"/>
      <c r="CAQ28" s="296"/>
      <c r="CAR28" s="296"/>
      <c r="CAS28" s="296"/>
      <c r="CAT28" s="296"/>
      <c r="CAU28" s="296"/>
      <c r="CAV28" s="296"/>
      <c r="CAW28" s="296"/>
      <c r="CAX28" s="296"/>
      <c r="CAY28" s="296"/>
      <c r="CAZ28" s="296"/>
      <c r="CBA28" s="296"/>
      <c r="CBB28" s="296"/>
      <c r="CBC28" s="296"/>
      <c r="CBD28" s="296"/>
      <c r="CBE28" s="296"/>
      <c r="CBF28" s="296"/>
      <c r="CBG28" s="296"/>
      <c r="CBH28" s="296"/>
      <c r="CBI28" s="296"/>
      <c r="CBJ28" s="296"/>
      <c r="CBK28" s="296"/>
      <c r="CBL28" s="296"/>
      <c r="CBM28" s="296"/>
      <c r="CBN28" s="296"/>
      <c r="CBO28" s="296"/>
      <c r="CBP28" s="296"/>
      <c r="CBQ28" s="296"/>
      <c r="CBR28" s="296"/>
      <c r="CBS28" s="296"/>
      <c r="CBT28" s="296"/>
      <c r="CBU28" s="296"/>
      <c r="CBV28" s="296"/>
      <c r="CBW28" s="296"/>
      <c r="CBX28" s="296"/>
      <c r="CBY28" s="296"/>
      <c r="CBZ28" s="296"/>
      <c r="CCA28" s="296"/>
      <c r="CCB28" s="296"/>
      <c r="CCC28" s="296"/>
      <c r="CCD28" s="296"/>
      <c r="CCE28" s="296"/>
      <c r="CCF28" s="296"/>
      <c r="CCG28" s="296"/>
      <c r="CCH28" s="296"/>
      <c r="CCI28" s="296"/>
      <c r="CCJ28" s="296"/>
      <c r="CCK28" s="296"/>
      <c r="CCL28" s="296"/>
      <c r="CCM28" s="296"/>
      <c r="CCN28" s="296"/>
      <c r="CCO28" s="296"/>
      <c r="CCP28" s="296"/>
      <c r="CCQ28" s="296"/>
      <c r="CCR28" s="296"/>
      <c r="CCS28" s="296"/>
      <c r="CCT28" s="296"/>
      <c r="CCU28" s="296"/>
      <c r="CCV28" s="296"/>
      <c r="CCW28" s="296"/>
      <c r="CCX28" s="296"/>
      <c r="CCY28" s="296"/>
      <c r="CCZ28" s="296"/>
      <c r="CDA28" s="296"/>
      <c r="CDB28" s="296"/>
      <c r="CDC28" s="296"/>
      <c r="CDD28" s="296"/>
      <c r="CDE28" s="296"/>
      <c r="CDF28" s="296"/>
      <c r="CDG28" s="296"/>
      <c r="CDH28" s="296"/>
      <c r="CDI28" s="296"/>
      <c r="CDJ28" s="296"/>
      <c r="CDK28" s="296"/>
      <c r="CDL28" s="296"/>
      <c r="CDM28" s="296"/>
      <c r="CDN28" s="296"/>
      <c r="CDO28" s="296"/>
      <c r="CDP28" s="296"/>
      <c r="CDQ28" s="296"/>
      <c r="CDR28" s="296"/>
      <c r="CDS28" s="296"/>
      <c r="CDT28" s="296"/>
      <c r="CDU28" s="296"/>
      <c r="CDV28" s="296"/>
      <c r="CDW28" s="296"/>
      <c r="CDX28" s="296"/>
      <c r="CDY28" s="296"/>
      <c r="CDZ28" s="296"/>
      <c r="CEA28" s="296"/>
      <c r="CEB28" s="296"/>
      <c r="CEC28" s="296"/>
      <c r="CED28" s="296"/>
      <c r="CEE28" s="296"/>
      <c r="CEF28" s="296"/>
      <c r="CEG28" s="296"/>
      <c r="CEH28" s="296"/>
      <c r="CEI28" s="296"/>
      <c r="CEJ28" s="296"/>
      <c r="CEK28" s="296"/>
      <c r="CEL28" s="296"/>
      <c r="CEM28" s="296"/>
      <c r="CEN28" s="296"/>
      <c r="CEO28" s="296"/>
      <c r="CEP28" s="296"/>
      <c r="CEQ28" s="296"/>
      <c r="CER28" s="296"/>
      <c r="CES28" s="296"/>
      <c r="CET28" s="296"/>
      <c r="CEU28" s="296"/>
      <c r="CEV28" s="296"/>
      <c r="CEW28" s="296"/>
      <c r="CEX28" s="296"/>
      <c r="CEY28" s="296"/>
      <c r="CEZ28" s="296"/>
      <c r="CFA28" s="296"/>
      <c r="CFB28" s="296"/>
      <c r="CFC28" s="296"/>
      <c r="CFD28" s="296"/>
      <c r="CFE28" s="296"/>
      <c r="CFF28" s="296"/>
      <c r="CFG28" s="296"/>
      <c r="CFH28" s="296"/>
      <c r="CFI28" s="296"/>
      <c r="CFJ28" s="296"/>
      <c r="CFK28" s="296"/>
      <c r="CFL28" s="296"/>
      <c r="CFM28" s="296"/>
      <c r="CFN28" s="296"/>
      <c r="CFO28" s="296"/>
      <c r="CFP28" s="296"/>
      <c r="CFQ28" s="296"/>
      <c r="CFR28" s="296"/>
      <c r="CFS28" s="296"/>
      <c r="CFT28" s="296"/>
      <c r="CFU28" s="296"/>
      <c r="CFV28" s="296"/>
      <c r="CFW28" s="296"/>
      <c r="CFX28" s="296"/>
      <c r="CFY28" s="296"/>
      <c r="CFZ28" s="296"/>
      <c r="CGA28" s="296"/>
      <c r="CGB28" s="296"/>
      <c r="CGC28" s="296"/>
      <c r="CGD28" s="296"/>
      <c r="CGE28" s="296"/>
      <c r="CGF28" s="296"/>
      <c r="CGG28" s="296"/>
      <c r="CGH28" s="296"/>
      <c r="CGI28" s="296"/>
      <c r="CGJ28" s="296"/>
      <c r="CGK28" s="296"/>
      <c r="CGL28" s="296"/>
      <c r="CGM28" s="296"/>
      <c r="CGN28" s="296"/>
      <c r="CGO28" s="296"/>
      <c r="CGP28" s="296"/>
      <c r="CGQ28" s="296"/>
      <c r="CGR28" s="296"/>
      <c r="CGS28" s="296"/>
      <c r="CGT28" s="296"/>
      <c r="CGU28" s="296"/>
      <c r="CGV28" s="296"/>
      <c r="CGW28" s="296"/>
      <c r="CGX28" s="296"/>
      <c r="CGY28" s="296"/>
      <c r="CGZ28" s="296"/>
      <c r="CHA28" s="296"/>
      <c r="CHB28" s="296"/>
      <c r="CHC28" s="296"/>
      <c r="CHD28" s="296"/>
      <c r="CHE28" s="296"/>
      <c r="CHF28" s="296"/>
      <c r="CHG28" s="296"/>
      <c r="CHH28" s="296"/>
      <c r="CHI28" s="296"/>
      <c r="CHJ28" s="296"/>
      <c r="CHK28" s="296"/>
      <c r="CHL28" s="296"/>
      <c r="CHM28" s="296"/>
      <c r="CHN28" s="296"/>
      <c r="CHO28" s="296"/>
      <c r="CHP28" s="296"/>
      <c r="CHQ28" s="296"/>
      <c r="CHR28" s="296"/>
      <c r="CHS28" s="296"/>
      <c r="CHT28" s="296"/>
      <c r="CHU28" s="296"/>
      <c r="CHV28" s="296"/>
      <c r="CHW28" s="296"/>
      <c r="CHX28" s="296"/>
      <c r="CHY28" s="296"/>
      <c r="CHZ28" s="296"/>
      <c r="CIA28" s="296"/>
      <c r="CIB28" s="296"/>
      <c r="CIC28" s="296"/>
      <c r="CID28" s="296"/>
      <c r="CIE28" s="296"/>
      <c r="CIF28" s="296"/>
      <c r="CIG28" s="296"/>
      <c r="CIH28" s="296"/>
      <c r="CII28" s="296"/>
      <c r="CIJ28" s="296"/>
      <c r="CIK28" s="296"/>
      <c r="CIL28" s="296"/>
      <c r="CIM28" s="296"/>
      <c r="CIN28" s="296"/>
      <c r="CIO28" s="296"/>
      <c r="CIP28" s="296"/>
      <c r="CIQ28" s="296"/>
      <c r="CIR28" s="296"/>
      <c r="CIS28" s="296"/>
      <c r="CIT28" s="296"/>
      <c r="CIU28" s="296"/>
      <c r="CIV28" s="296"/>
      <c r="CIW28" s="296"/>
      <c r="CIX28" s="296"/>
      <c r="CIY28" s="296"/>
      <c r="CIZ28" s="296"/>
      <c r="CJA28" s="296"/>
      <c r="CJB28" s="296"/>
      <c r="CJC28" s="296"/>
      <c r="CJD28" s="296"/>
      <c r="CJE28" s="296"/>
      <c r="CJF28" s="296"/>
      <c r="CJG28" s="296"/>
      <c r="CJH28" s="296"/>
      <c r="CJI28" s="296"/>
      <c r="CJJ28" s="296"/>
      <c r="CJK28" s="296"/>
      <c r="CJL28" s="296"/>
      <c r="CJM28" s="296"/>
      <c r="CJN28" s="296"/>
      <c r="CJO28" s="296"/>
      <c r="CJP28" s="296"/>
      <c r="CJQ28" s="296"/>
      <c r="CJR28" s="296"/>
      <c r="CJS28" s="296"/>
      <c r="CJT28" s="296"/>
      <c r="CJU28" s="296"/>
      <c r="CJV28" s="296"/>
      <c r="CJW28" s="296"/>
      <c r="CJX28" s="296"/>
      <c r="CJY28" s="296"/>
      <c r="CJZ28" s="296"/>
      <c r="CKA28" s="296"/>
      <c r="CKB28" s="296"/>
      <c r="CKC28" s="296"/>
      <c r="CKD28" s="296"/>
      <c r="CKE28" s="296"/>
      <c r="CKF28" s="296"/>
      <c r="CKG28" s="296"/>
      <c r="CKH28" s="296"/>
      <c r="CKI28" s="296"/>
      <c r="CKJ28" s="296"/>
      <c r="CKK28" s="296"/>
      <c r="CKL28" s="296"/>
      <c r="CKM28" s="296"/>
      <c r="CKN28" s="296"/>
      <c r="CKO28" s="296"/>
      <c r="CKP28" s="296"/>
      <c r="CKQ28" s="296"/>
      <c r="CKR28" s="296"/>
      <c r="CKS28" s="296"/>
      <c r="CKT28" s="296"/>
      <c r="CKU28" s="296"/>
      <c r="CKV28" s="296"/>
      <c r="CKW28" s="296"/>
      <c r="CKX28" s="296"/>
      <c r="CKY28" s="296"/>
      <c r="CKZ28" s="296"/>
      <c r="CLA28" s="296"/>
      <c r="CLB28" s="296"/>
      <c r="CLC28" s="296"/>
      <c r="CLD28" s="296"/>
      <c r="CLE28" s="296"/>
      <c r="CLF28" s="296"/>
      <c r="CLG28" s="296"/>
      <c r="CLH28" s="296"/>
      <c r="CLI28" s="296"/>
      <c r="CLJ28" s="296"/>
      <c r="CLK28" s="296"/>
      <c r="CLL28" s="296"/>
      <c r="CLM28" s="296"/>
      <c r="CLN28" s="296"/>
      <c r="CLO28" s="296"/>
      <c r="CLP28" s="296"/>
      <c r="CLQ28" s="296"/>
      <c r="CLR28" s="296"/>
      <c r="CLS28" s="296"/>
      <c r="CLT28" s="296"/>
      <c r="CLU28" s="296"/>
      <c r="CLV28" s="296"/>
      <c r="CLW28" s="296"/>
      <c r="CLX28" s="296"/>
      <c r="CLY28" s="296"/>
      <c r="CLZ28" s="296"/>
      <c r="CMA28" s="296"/>
      <c r="CMB28" s="296"/>
      <c r="CMC28" s="296"/>
      <c r="CMD28" s="296"/>
      <c r="CME28" s="296"/>
      <c r="CMF28" s="296"/>
      <c r="CMG28" s="296"/>
      <c r="CMH28" s="296"/>
      <c r="CMI28" s="296"/>
      <c r="CMJ28" s="296"/>
      <c r="CMK28" s="296"/>
      <c r="CML28" s="296"/>
      <c r="CMM28" s="296"/>
      <c r="CMN28" s="296"/>
      <c r="CMO28" s="296"/>
      <c r="CMP28" s="296"/>
      <c r="CMQ28" s="296"/>
      <c r="CMR28" s="296"/>
      <c r="CMS28" s="296"/>
      <c r="CMT28" s="296"/>
      <c r="CMU28" s="296"/>
      <c r="CMV28" s="296"/>
      <c r="CMW28" s="296"/>
      <c r="CMX28" s="296"/>
      <c r="CMY28" s="296"/>
      <c r="CMZ28" s="296"/>
      <c r="CNA28" s="296"/>
      <c r="CNB28" s="296"/>
      <c r="CNC28" s="296"/>
      <c r="CND28" s="296"/>
      <c r="CNE28" s="296"/>
      <c r="CNF28" s="296"/>
      <c r="CNG28" s="296"/>
      <c r="CNH28" s="296"/>
      <c r="CNI28" s="296"/>
      <c r="CNJ28" s="296"/>
      <c r="CNK28" s="296"/>
      <c r="CNL28" s="296"/>
      <c r="CNM28" s="296"/>
      <c r="CNN28" s="296"/>
      <c r="CNO28" s="296"/>
      <c r="CNP28" s="296"/>
      <c r="CNQ28" s="296"/>
      <c r="CNR28" s="296"/>
      <c r="CNS28" s="296"/>
      <c r="CNT28" s="296"/>
      <c r="CNU28" s="296"/>
      <c r="CNV28" s="296"/>
      <c r="CNW28" s="296"/>
      <c r="CNX28" s="296"/>
      <c r="CNY28" s="296"/>
      <c r="CNZ28" s="296"/>
      <c r="COA28" s="296"/>
      <c r="COB28" s="296"/>
      <c r="COC28" s="296"/>
      <c r="COD28" s="296"/>
      <c r="COE28" s="296"/>
      <c r="COF28" s="296"/>
      <c r="COG28" s="296"/>
      <c r="COH28" s="296"/>
      <c r="COI28" s="296"/>
      <c r="COJ28" s="296"/>
      <c r="COK28" s="296"/>
      <c r="COL28" s="296"/>
      <c r="COM28" s="296"/>
      <c r="CON28" s="296"/>
      <c r="COO28" s="296"/>
      <c r="COP28" s="296"/>
      <c r="COQ28" s="296"/>
      <c r="COR28" s="296"/>
      <c r="COS28" s="296"/>
      <c r="COT28" s="296"/>
      <c r="COU28" s="296"/>
      <c r="COV28" s="296"/>
      <c r="COW28" s="296"/>
      <c r="COX28" s="296"/>
      <c r="COY28" s="296"/>
      <c r="COZ28" s="296"/>
      <c r="CPA28" s="296"/>
      <c r="CPB28" s="296"/>
      <c r="CPC28" s="296"/>
      <c r="CPD28" s="296"/>
      <c r="CPE28" s="296"/>
      <c r="CPF28" s="296"/>
      <c r="CPG28" s="296"/>
      <c r="CPH28" s="296"/>
      <c r="CPI28" s="296"/>
      <c r="CPJ28" s="296"/>
      <c r="CPK28" s="296"/>
      <c r="CPL28" s="296"/>
      <c r="CPM28" s="296"/>
      <c r="CPN28" s="296"/>
      <c r="CPO28" s="296"/>
      <c r="CPP28" s="296"/>
      <c r="CPQ28" s="296"/>
      <c r="CPR28" s="296"/>
      <c r="CPS28" s="296"/>
      <c r="CPT28" s="296"/>
      <c r="CPU28" s="296"/>
      <c r="CPV28" s="296"/>
      <c r="CPW28" s="296"/>
      <c r="CPX28" s="296"/>
      <c r="CPY28" s="296"/>
      <c r="CPZ28" s="296"/>
      <c r="CQA28" s="296"/>
      <c r="CQB28" s="296"/>
      <c r="CQC28" s="296"/>
      <c r="CQD28" s="296"/>
      <c r="CQE28" s="296"/>
      <c r="CQF28" s="296"/>
      <c r="CQG28" s="296"/>
      <c r="CQH28" s="296"/>
      <c r="CQI28" s="296"/>
      <c r="CQJ28" s="296"/>
      <c r="CQK28" s="296"/>
      <c r="CQL28" s="296"/>
      <c r="CQM28" s="296"/>
      <c r="CQN28" s="296"/>
      <c r="CQO28" s="296"/>
      <c r="CQP28" s="296"/>
      <c r="CQQ28" s="296"/>
      <c r="CQR28" s="296"/>
      <c r="CQS28" s="296"/>
      <c r="CQT28" s="296"/>
      <c r="CQU28" s="296"/>
      <c r="CQV28" s="296"/>
      <c r="CQW28" s="296"/>
      <c r="CQX28" s="296"/>
      <c r="CQY28" s="296"/>
      <c r="CQZ28" s="296"/>
      <c r="CRA28" s="296"/>
      <c r="CRB28" s="296"/>
      <c r="CRC28" s="296"/>
      <c r="CRD28" s="296"/>
      <c r="CRE28" s="296"/>
      <c r="CRF28" s="296"/>
      <c r="CRG28" s="296"/>
      <c r="CRH28" s="296"/>
      <c r="CRI28" s="296"/>
      <c r="CRJ28" s="296"/>
      <c r="CRK28" s="296"/>
      <c r="CRL28" s="296"/>
      <c r="CRM28" s="296"/>
      <c r="CRN28" s="296"/>
      <c r="CRO28" s="296"/>
      <c r="CRP28" s="296"/>
      <c r="CRQ28" s="296"/>
      <c r="CRR28" s="296"/>
      <c r="CRS28" s="296"/>
      <c r="CRT28" s="296"/>
      <c r="CRU28" s="296"/>
      <c r="CRV28" s="296"/>
      <c r="CRW28" s="296"/>
      <c r="CRX28" s="296"/>
      <c r="CRY28" s="296"/>
      <c r="CRZ28" s="296"/>
      <c r="CSA28" s="296"/>
      <c r="CSB28" s="296"/>
      <c r="CSC28" s="296"/>
      <c r="CSD28" s="296"/>
      <c r="CSE28" s="296"/>
      <c r="CSF28" s="296"/>
      <c r="CSG28" s="296"/>
      <c r="CSH28" s="296"/>
      <c r="CSI28" s="296"/>
      <c r="CSJ28" s="296"/>
      <c r="CSK28" s="296"/>
      <c r="CSL28" s="296"/>
      <c r="CSM28" s="296"/>
      <c r="CSN28" s="296"/>
      <c r="CSO28" s="296"/>
      <c r="CSP28" s="296"/>
      <c r="CSQ28" s="296"/>
      <c r="CSR28" s="296"/>
      <c r="CSS28" s="296"/>
      <c r="CST28" s="296"/>
      <c r="CSU28" s="296"/>
      <c r="CSV28" s="296"/>
      <c r="CSW28" s="296"/>
      <c r="CSX28" s="296"/>
      <c r="CSY28" s="296"/>
      <c r="CSZ28" s="296"/>
      <c r="CTA28" s="296"/>
      <c r="CTB28" s="296"/>
      <c r="CTC28" s="296"/>
      <c r="CTD28" s="296"/>
      <c r="CTE28" s="296"/>
      <c r="CTF28" s="296"/>
      <c r="CTG28" s="296"/>
      <c r="CTH28" s="296"/>
      <c r="CTI28" s="296"/>
      <c r="CTJ28" s="296"/>
      <c r="CTK28" s="296"/>
      <c r="CTL28" s="296"/>
      <c r="CTM28" s="296"/>
      <c r="CTN28" s="296"/>
      <c r="CTO28" s="296"/>
      <c r="CTP28" s="296"/>
      <c r="CTQ28" s="296"/>
      <c r="CTR28" s="296"/>
      <c r="CTS28" s="296"/>
      <c r="CTT28" s="296"/>
      <c r="CTU28" s="296"/>
      <c r="CTV28" s="296"/>
      <c r="CTW28" s="296"/>
      <c r="CTX28" s="296"/>
      <c r="CTY28" s="296"/>
      <c r="CTZ28" s="296"/>
      <c r="CUA28" s="296"/>
      <c r="CUB28" s="296"/>
      <c r="CUC28" s="296"/>
      <c r="CUD28" s="296"/>
      <c r="CUE28" s="296"/>
      <c r="CUF28" s="296"/>
      <c r="CUG28" s="296"/>
      <c r="CUH28" s="296"/>
      <c r="CUI28" s="296"/>
      <c r="CUJ28" s="296"/>
      <c r="CUK28" s="296"/>
      <c r="CUL28" s="296"/>
      <c r="CUM28" s="296"/>
      <c r="CUN28" s="296"/>
      <c r="CUO28" s="296"/>
      <c r="CUP28" s="296"/>
      <c r="CUQ28" s="296"/>
      <c r="CUR28" s="296"/>
      <c r="CUS28" s="296"/>
      <c r="CUT28" s="296"/>
      <c r="CUU28" s="296"/>
      <c r="CUV28" s="296"/>
      <c r="CUW28" s="296"/>
      <c r="CUX28" s="296"/>
    </row>
    <row r="29" spans="1:2598" s="296" customFormat="1" ht="15" customHeight="1" x14ac:dyDescent="0.15">
      <c r="A29" s="298"/>
      <c r="B29" s="374" t="s">
        <v>264</v>
      </c>
      <c r="C29" s="317" t="s">
        <v>259</v>
      </c>
      <c r="D29" s="318">
        <v>0</v>
      </c>
      <c r="E29" s="303">
        <v>860.19399999999996</v>
      </c>
      <c r="F29" s="303">
        <v>115.9789482660173</v>
      </c>
      <c r="G29" s="304">
        <v>0</v>
      </c>
      <c r="H29" s="303">
        <v>1248.1604200000004</v>
      </c>
      <c r="I29" s="319">
        <v>102.48790268022657</v>
      </c>
      <c r="J29" s="320">
        <v>0</v>
      </c>
      <c r="K29" s="303">
        <v>250.27500000000003</v>
      </c>
      <c r="L29" s="303">
        <v>24.685446622879173</v>
      </c>
      <c r="M29" s="304">
        <v>0</v>
      </c>
      <c r="N29" s="303">
        <v>165.84899999999999</v>
      </c>
      <c r="O29" s="319">
        <v>19.487786621646578</v>
      </c>
      <c r="P29" s="284"/>
      <c r="Q29" s="285"/>
      <c r="R29" s="379"/>
      <c r="S29" s="380"/>
      <c r="T29" s="321"/>
      <c r="U29" s="339"/>
      <c r="V29" s="326"/>
      <c r="W29" s="326"/>
      <c r="X29" s="326"/>
      <c r="Y29" s="326"/>
      <c r="Z29" s="326"/>
      <c r="AA29" s="326"/>
      <c r="AB29" s="340"/>
      <c r="AC29" s="285"/>
      <c r="AD29" s="253"/>
      <c r="AE29" s="380"/>
      <c r="AF29" s="321"/>
      <c r="AG29" s="314"/>
      <c r="AH29" s="315"/>
    </row>
    <row r="30" spans="1:2598" s="297" customFormat="1" ht="15" customHeight="1" x14ac:dyDescent="0.15">
      <c r="A30" s="277" t="s">
        <v>169</v>
      </c>
      <c r="B30" s="278" t="s">
        <v>105</v>
      </c>
      <c r="C30" s="279" t="s">
        <v>259</v>
      </c>
      <c r="D30" s="349">
        <v>0</v>
      </c>
      <c r="E30" s="350">
        <v>27.064</v>
      </c>
      <c r="F30" s="350">
        <v>6.9610058551614262</v>
      </c>
      <c r="G30" s="351">
        <v>0</v>
      </c>
      <c r="H30" s="350">
        <v>2.4619999999999993</v>
      </c>
      <c r="I30" s="282">
        <v>7.5942453843834796</v>
      </c>
      <c r="J30" s="360">
        <v>0</v>
      </c>
      <c r="K30" s="350">
        <v>40</v>
      </c>
      <c r="L30" s="350">
        <v>9.8534660722381737</v>
      </c>
      <c r="M30" s="351">
        <v>0</v>
      </c>
      <c r="N30" s="350">
        <v>0</v>
      </c>
      <c r="O30" s="282">
        <v>0</v>
      </c>
      <c r="P30" s="284"/>
      <c r="Q30" s="285"/>
      <c r="R30" s="378" t="str">
        <f>A30</f>
        <v>5</v>
      </c>
      <c r="S30" s="362" t="str">
        <f>B30</f>
        <v>WOOD PELLETS AND OTHER AGGLOMERATES</v>
      </c>
      <c r="T30" s="287" t="s">
        <v>60</v>
      </c>
      <c r="U30" s="363">
        <f>E30-(E32+E33)</f>
        <v>0</v>
      </c>
      <c r="V30" s="364">
        <f>F30-(F32+F33)</f>
        <v>0</v>
      </c>
      <c r="W30" s="364">
        <f>H30-(H32+H33)</f>
        <v>0</v>
      </c>
      <c r="X30" s="364">
        <f>I30-(I32+I33)</f>
        <v>0</v>
      </c>
      <c r="Y30" s="364">
        <f>K30-(K32+K33)</f>
        <v>0</v>
      </c>
      <c r="Z30" s="364">
        <f>L30-(L32+L33)</f>
        <v>0</v>
      </c>
      <c r="AA30" s="364">
        <f t="shared" ref="AA30:AB30" si="5">N30-(N32+N33)</f>
        <v>0</v>
      </c>
      <c r="AB30" s="365">
        <f t="shared" si="5"/>
        <v>0</v>
      </c>
      <c r="AC30" s="285"/>
      <c r="AD30" s="366" t="str">
        <f>A30</f>
        <v>5</v>
      </c>
      <c r="AE30" s="362" t="str">
        <f>B30</f>
        <v>WOOD PELLETS AND OTHER AGGLOMERATES</v>
      </c>
      <c r="AF30" s="287" t="s">
        <v>60</v>
      </c>
      <c r="AG30" s="358" t="str">
        <f>IF(ISNUMBER(#REF!+E30-K30),#REF!+E30-K30,IF(ISNUMBER(K30-E30),"NT " &amp; K30-E30,"…"))</f>
        <v>NT 12.936</v>
      </c>
      <c r="AH30" s="359" t="str">
        <f>IF(ISNUMBER(#REF!+H30-N30),#REF!+H30-N30,IF(ISNUMBER(N30-H30),"NT " &amp; N30-H30,"…"))</f>
        <v>NT -2.462</v>
      </c>
      <c r="AI30" s="296"/>
      <c r="AJ30" s="296"/>
      <c r="AK30" s="296"/>
      <c r="AL30" s="296"/>
      <c r="AM30" s="296"/>
      <c r="AN30" s="296"/>
      <c r="AO30" s="296"/>
      <c r="AP30" s="296"/>
      <c r="AQ30" s="296"/>
      <c r="AR30" s="296"/>
      <c r="AS30" s="296"/>
      <c r="AT30" s="296"/>
      <c r="AU30" s="296"/>
      <c r="AV30" s="296"/>
      <c r="AW30" s="296"/>
      <c r="AX30" s="296"/>
      <c r="AY30" s="296"/>
      <c r="AZ30" s="296"/>
      <c r="BA30" s="296"/>
      <c r="BB30" s="296"/>
      <c r="BC30" s="296"/>
      <c r="BD30" s="296"/>
      <c r="BE30" s="296"/>
      <c r="BF30" s="296"/>
      <c r="BG30" s="296"/>
      <c r="BH30" s="296"/>
      <c r="BI30" s="296"/>
      <c r="BJ30" s="296"/>
      <c r="BK30" s="296"/>
      <c r="BL30" s="296"/>
      <c r="BM30" s="296"/>
      <c r="BN30" s="296"/>
      <c r="BO30" s="296"/>
      <c r="BP30" s="296"/>
      <c r="BQ30" s="296"/>
      <c r="BR30" s="296"/>
      <c r="BS30" s="296"/>
      <c r="BT30" s="296"/>
      <c r="BU30" s="296"/>
      <c r="BV30" s="296"/>
      <c r="BW30" s="296"/>
      <c r="BX30" s="296"/>
      <c r="BY30" s="296"/>
      <c r="BZ30" s="296"/>
      <c r="CA30" s="296"/>
      <c r="CB30" s="296"/>
      <c r="CC30" s="296"/>
      <c r="CD30" s="296"/>
      <c r="CE30" s="296"/>
      <c r="CF30" s="296"/>
      <c r="CG30" s="296"/>
      <c r="CH30" s="296"/>
      <c r="CI30" s="296"/>
      <c r="CJ30" s="296"/>
      <c r="CK30" s="296"/>
      <c r="CL30" s="296"/>
      <c r="CM30" s="296"/>
      <c r="CN30" s="296"/>
      <c r="CO30" s="296"/>
      <c r="CP30" s="296"/>
      <c r="CQ30" s="296"/>
      <c r="CR30" s="296"/>
      <c r="CS30" s="296"/>
      <c r="CT30" s="296"/>
      <c r="CU30" s="296"/>
      <c r="CV30" s="296"/>
      <c r="CW30" s="296"/>
      <c r="CX30" s="296"/>
      <c r="CY30" s="296"/>
      <c r="CZ30" s="296"/>
      <c r="DA30" s="296"/>
      <c r="DB30" s="296"/>
      <c r="DC30" s="296"/>
      <c r="DD30" s="296"/>
      <c r="DE30" s="296"/>
      <c r="DF30" s="296"/>
      <c r="DG30" s="296"/>
      <c r="DH30" s="296"/>
      <c r="DI30" s="296"/>
      <c r="DJ30" s="296"/>
      <c r="DK30" s="296"/>
      <c r="DL30" s="296"/>
      <c r="DM30" s="296"/>
      <c r="DN30" s="296"/>
      <c r="DO30" s="296"/>
      <c r="DP30" s="296"/>
      <c r="DQ30" s="296"/>
      <c r="DR30" s="296"/>
      <c r="DS30" s="296"/>
      <c r="DT30" s="296"/>
      <c r="DU30" s="296"/>
      <c r="DV30" s="296"/>
      <c r="DW30" s="296"/>
      <c r="DX30" s="296"/>
      <c r="DY30" s="296"/>
      <c r="DZ30" s="296"/>
      <c r="EA30" s="296"/>
      <c r="EB30" s="296"/>
      <c r="EC30" s="296"/>
      <c r="ED30" s="296"/>
      <c r="EE30" s="296"/>
      <c r="EF30" s="296"/>
      <c r="EG30" s="296"/>
      <c r="EH30" s="296"/>
      <c r="EI30" s="296"/>
      <c r="EJ30" s="296"/>
      <c r="EK30" s="296"/>
      <c r="EL30" s="296"/>
      <c r="EM30" s="296"/>
      <c r="EN30" s="296"/>
      <c r="EO30" s="296"/>
      <c r="EP30" s="296"/>
      <c r="EQ30" s="296"/>
      <c r="ER30" s="296"/>
      <c r="ES30" s="296"/>
      <c r="ET30" s="296"/>
      <c r="EU30" s="296"/>
      <c r="EV30" s="296"/>
      <c r="EW30" s="296"/>
      <c r="EX30" s="296"/>
      <c r="EY30" s="296"/>
      <c r="EZ30" s="296"/>
      <c r="FA30" s="296"/>
      <c r="FB30" s="296"/>
      <c r="FC30" s="296"/>
      <c r="FD30" s="296"/>
      <c r="FE30" s="296"/>
      <c r="FF30" s="296"/>
      <c r="FG30" s="296"/>
      <c r="FH30" s="296"/>
      <c r="FI30" s="296"/>
      <c r="FJ30" s="296"/>
      <c r="FK30" s="296"/>
      <c r="FL30" s="296"/>
      <c r="FM30" s="296"/>
      <c r="FN30" s="296"/>
      <c r="FO30" s="296"/>
      <c r="FP30" s="296"/>
      <c r="FQ30" s="296"/>
      <c r="FR30" s="296"/>
      <c r="FS30" s="296"/>
      <c r="FT30" s="296"/>
      <c r="FU30" s="296"/>
      <c r="FV30" s="296"/>
      <c r="FW30" s="296"/>
      <c r="FX30" s="296"/>
      <c r="FY30" s="296"/>
      <c r="FZ30" s="296"/>
      <c r="GA30" s="296"/>
      <c r="GB30" s="296"/>
      <c r="GC30" s="296"/>
      <c r="GD30" s="296"/>
      <c r="GE30" s="296"/>
      <c r="GF30" s="296"/>
      <c r="GG30" s="296"/>
      <c r="GH30" s="296"/>
      <c r="GI30" s="296"/>
      <c r="GJ30" s="296"/>
      <c r="GK30" s="296"/>
      <c r="GL30" s="296"/>
      <c r="GM30" s="296"/>
      <c r="GN30" s="296"/>
      <c r="GO30" s="296"/>
      <c r="GP30" s="296"/>
      <c r="GQ30" s="296"/>
      <c r="GR30" s="296"/>
      <c r="GS30" s="296"/>
      <c r="GT30" s="296"/>
      <c r="GU30" s="296"/>
      <c r="GV30" s="296"/>
      <c r="GW30" s="296"/>
      <c r="GX30" s="296"/>
      <c r="GY30" s="296"/>
      <c r="GZ30" s="296"/>
      <c r="HA30" s="296"/>
      <c r="HB30" s="296"/>
      <c r="HC30" s="296"/>
      <c r="HD30" s="296"/>
      <c r="HE30" s="296"/>
      <c r="HF30" s="296"/>
      <c r="HG30" s="296"/>
      <c r="HH30" s="296"/>
      <c r="HI30" s="296"/>
      <c r="HJ30" s="296"/>
      <c r="HK30" s="296"/>
      <c r="HL30" s="296"/>
      <c r="HM30" s="296"/>
      <c r="HN30" s="296"/>
      <c r="HO30" s="296"/>
      <c r="HP30" s="296"/>
      <c r="HQ30" s="296"/>
      <c r="HR30" s="296"/>
      <c r="HS30" s="296"/>
      <c r="HT30" s="296"/>
      <c r="HU30" s="296"/>
      <c r="HV30" s="296"/>
      <c r="HW30" s="296"/>
      <c r="HX30" s="296"/>
      <c r="HY30" s="296"/>
      <c r="HZ30" s="296"/>
      <c r="IA30" s="296"/>
      <c r="IB30" s="296"/>
      <c r="IC30" s="296"/>
      <c r="ID30" s="296"/>
      <c r="IE30" s="296"/>
      <c r="IF30" s="296"/>
      <c r="IG30" s="296"/>
      <c r="IH30" s="296"/>
      <c r="II30" s="296"/>
      <c r="IJ30" s="296"/>
      <c r="IK30" s="296"/>
      <c r="IL30" s="296"/>
      <c r="IM30" s="296"/>
      <c r="IN30" s="296"/>
      <c r="IO30" s="296"/>
      <c r="IP30" s="296"/>
      <c r="IQ30" s="296"/>
      <c r="IR30" s="296"/>
      <c r="IS30" s="296"/>
      <c r="IT30" s="296"/>
      <c r="IU30" s="296"/>
      <c r="IV30" s="296"/>
      <c r="IW30" s="296"/>
      <c r="IX30" s="296"/>
      <c r="IY30" s="296"/>
      <c r="IZ30" s="296"/>
      <c r="JA30" s="296"/>
      <c r="JB30" s="296"/>
      <c r="JC30" s="296"/>
      <c r="JD30" s="296"/>
      <c r="JE30" s="296"/>
      <c r="JF30" s="296"/>
      <c r="JG30" s="296"/>
      <c r="JH30" s="296"/>
      <c r="JI30" s="296"/>
      <c r="JJ30" s="296"/>
      <c r="JK30" s="296"/>
      <c r="JL30" s="296"/>
      <c r="JM30" s="296"/>
      <c r="JN30" s="296"/>
      <c r="JO30" s="296"/>
      <c r="JP30" s="296"/>
      <c r="JQ30" s="296"/>
      <c r="JR30" s="296"/>
      <c r="JS30" s="296"/>
      <c r="JT30" s="296"/>
      <c r="JU30" s="296"/>
      <c r="JV30" s="296"/>
      <c r="JW30" s="296"/>
      <c r="JX30" s="296"/>
      <c r="JY30" s="296"/>
      <c r="JZ30" s="296"/>
      <c r="KA30" s="296"/>
      <c r="KB30" s="296"/>
      <c r="KC30" s="296"/>
      <c r="KD30" s="296"/>
      <c r="KE30" s="296"/>
      <c r="KF30" s="296"/>
      <c r="KG30" s="296"/>
      <c r="KH30" s="296"/>
      <c r="KI30" s="296"/>
      <c r="KJ30" s="296"/>
      <c r="KK30" s="296"/>
      <c r="KL30" s="296"/>
      <c r="KM30" s="296"/>
      <c r="KN30" s="296"/>
      <c r="KO30" s="296"/>
      <c r="KP30" s="296"/>
      <c r="KQ30" s="296"/>
      <c r="KR30" s="296"/>
      <c r="KS30" s="296"/>
      <c r="KT30" s="296"/>
      <c r="KU30" s="296"/>
      <c r="KV30" s="296"/>
      <c r="KW30" s="296"/>
      <c r="KX30" s="296"/>
      <c r="KY30" s="296"/>
      <c r="KZ30" s="296"/>
      <c r="LA30" s="296"/>
      <c r="LB30" s="296"/>
      <c r="LC30" s="296"/>
      <c r="LD30" s="296"/>
      <c r="LE30" s="296"/>
      <c r="LF30" s="296"/>
      <c r="LG30" s="296"/>
      <c r="LH30" s="296"/>
      <c r="LI30" s="296"/>
      <c r="LJ30" s="296"/>
      <c r="LK30" s="296"/>
      <c r="LL30" s="296"/>
      <c r="LM30" s="296"/>
      <c r="LN30" s="296"/>
      <c r="LO30" s="296"/>
      <c r="LP30" s="296"/>
      <c r="LQ30" s="296"/>
      <c r="LR30" s="296"/>
      <c r="LS30" s="296"/>
      <c r="LT30" s="296"/>
      <c r="LU30" s="296"/>
      <c r="LV30" s="296"/>
      <c r="LW30" s="296"/>
      <c r="LX30" s="296"/>
      <c r="LY30" s="296"/>
      <c r="LZ30" s="296"/>
      <c r="MA30" s="296"/>
      <c r="MB30" s="296"/>
      <c r="MC30" s="296"/>
      <c r="MD30" s="296"/>
      <c r="ME30" s="296"/>
      <c r="MF30" s="296"/>
      <c r="MG30" s="296"/>
      <c r="MH30" s="296"/>
      <c r="MI30" s="296"/>
      <c r="MJ30" s="296"/>
      <c r="MK30" s="296"/>
      <c r="ML30" s="296"/>
      <c r="MM30" s="296"/>
      <c r="MN30" s="296"/>
      <c r="MO30" s="296"/>
      <c r="MP30" s="296"/>
      <c r="MQ30" s="296"/>
      <c r="MR30" s="296"/>
      <c r="MS30" s="296"/>
      <c r="MT30" s="296"/>
      <c r="MU30" s="296"/>
      <c r="MV30" s="296"/>
      <c r="MW30" s="296"/>
      <c r="MX30" s="296"/>
      <c r="MY30" s="296"/>
      <c r="MZ30" s="296"/>
      <c r="NA30" s="296"/>
      <c r="NB30" s="296"/>
      <c r="NC30" s="296"/>
      <c r="ND30" s="296"/>
      <c r="NE30" s="296"/>
      <c r="NF30" s="296"/>
      <c r="NG30" s="296"/>
      <c r="NH30" s="296"/>
      <c r="NI30" s="296"/>
      <c r="NJ30" s="296"/>
      <c r="NK30" s="296"/>
      <c r="NL30" s="296"/>
      <c r="NM30" s="296"/>
      <c r="NN30" s="296"/>
      <c r="NO30" s="296"/>
      <c r="NP30" s="296"/>
      <c r="NQ30" s="296"/>
      <c r="NR30" s="296"/>
      <c r="NS30" s="296"/>
      <c r="NT30" s="296"/>
      <c r="NU30" s="296"/>
      <c r="NV30" s="296"/>
      <c r="NW30" s="296"/>
      <c r="NX30" s="296"/>
      <c r="NY30" s="296"/>
      <c r="NZ30" s="296"/>
      <c r="OA30" s="296"/>
      <c r="OB30" s="296"/>
      <c r="OC30" s="296"/>
      <c r="OD30" s="296"/>
      <c r="OE30" s="296"/>
      <c r="OF30" s="296"/>
      <c r="OG30" s="296"/>
      <c r="OH30" s="296"/>
      <c r="OI30" s="296"/>
      <c r="OJ30" s="296"/>
      <c r="OK30" s="296"/>
      <c r="OL30" s="296"/>
      <c r="OM30" s="296"/>
      <c r="ON30" s="296"/>
      <c r="OO30" s="296"/>
      <c r="OP30" s="296"/>
      <c r="OQ30" s="296"/>
      <c r="OR30" s="296"/>
      <c r="OS30" s="296"/>
      <c r="OT30" s="296"/>
      <c r="OU30" s="296"/>
      <c r="OV30" s="296"/>
      <c r="OW30" s="296"/>
      <c r="OX30" s="296"/>
      <c r="OY30" s="296"/>
      <c r="OZ30" s="296"/>
      <c r="PA30" s="296"/>
      <c r="PB30" s="296"/>
      <c r="PC30" s="296"/>
      <c r="PD30" s="296"/>
      <c r="PE30" s="296"/>
      <c r="PF30" s="296"/>
      <c r="PG30" s="296"/>
      <c r="PH30" s="296"/>
      <c r="PI30" s="296"/>
      <c r="PJ30" s="296"/>
      <c r="PK30" s="296"/>
      <c r="PL30" s="296"/>
      <c r="PM30" s="296"/>
      <c r="PN30" s="296"/>
      <c r="PO30" s="296"/>
      <c r="PP30" s="296"/>
      <c r="PQ30" s="296"/>
      <c r="PR30" s="296"/>
      <c r="PS30" s="296"/>
      <c r="PT30" s="296"/>
      <c r="PU30" s="296"/>
      <c r="PV30" s="296"/>
      <c r="PW30" s="296"/>
      <c r="PX30" s="296"/>
      <c r="PY30" s="296"/>
      <c r="PZ30" s="296"/>
      <c r="QA30" s="296"/>
      <c r="QB30" s="296"/>
      <c r="QC30" s="296"/>
      <c r="QD30" s="296"/>
      <c r="QE30" s="296"/>
      <c r="QF30" s="296"/>
      <c r="QG30" s="296"/>
      <c r="QH30" s="296"/>
      <c r="QI30" s="296"/>
      <c r="QJ30" s="296"/>
      <c r="QK30" s="296"/>
      <c r="QL30" s="296"/>
      <c r="QM30" s="296"/>
      <c r="QN30" s="296"/>
      <c r="QO30" s="296"/>
      <c r="QP30" s="296"/>
      <c r="QQ30" s="296"/>
      <c r="QR30" s="296"/>
      <c r="QS30" s="296"/>
      <c r="QT30" s="296"/>
      <c r="QU30" s="296"/>
      <c r="QV30" s="296"/>
      <c r="QW30" s="296"/>
      <c r="QX30" s="296"/>
      <c r="QY30" s="296"/>
      <c r="QZ30" s="296"/>
      <c r="RA30" s="296"/>
      <c r="RB30" s="296"/>
      <c r="RC30" s="296"/>
      <c r="RD30" s="296"/>
      <c r="RE30" s="296"/>
      <c r="RF30" s="296"/>
      <c r="RG30" s="296"/>
      <c r="RH30" s="296"/>
      <c r="RI30" s="296"/>
      <c r="RJ30" s="296"/>
      <c r="RK30" s="296"/>
      <c r="RL30" s="296"/>
      <c r="RM30" s="296"/>
      <c r="RN30" s="296"/>
      <c r="RO30" s="296"/>
      <c r="RP30" s="296"/>
      <c r="RQ30" s="296"/>
      <c r="RR30" s="296"/>
      <c r="RS30" s="296"/>
      <c r="RT30" s="296"/>
      <c r="RU30" s="296"/>
      <c r="RV30" s="296"/>
      <c r="RW30" s="296"/>
      <c r="RX30" s="296"/>
      <c r="RY30" s="296"/>
      <c r="RZ30" s="296"/>
      <c r="SA30" s="296"/>
      <c r="SB30" s="296"/>
      <c r="SC30" s="296"/>
      <c r="SD30" s="296"/>
      <c r="SE30" s="296"/>
      <c r="SF30" s="296"/>
      <c r="SG30" s="296"/>
      <c r="SH30" s="296"/>
      <c r="SI30" s="296"/>
      <c r="SJ30" s="296"/>
      <c r="SK30" s="296"/>
      <c r="SL30" s="296"/>
      <c r="SM30" s="296"/>
      <c r="SN30" s="296"/>
      <c r="SO30" s="296"/>
      <c r="SP30" s="296"/>
      <c r="SQ30" s="296"/>
      <c r="SR30" s="296"/>
      <c r="SS30" s="296"/>
      <c r="ST30" s="296"/>
      <c r="SU30" s="296"/>
      <c r="SV30" s="296"/>
      <c r="SW30" s="296"/>
      <c r="SX30" s="296"/>
      <c r="SY30" s="296"/>
      <c r="SZ30" s="296"/>
      <c r="TA30" s="296"/>
      <c r="TB30" s="296"/>
      <c r="TC30" s="296"/>
      <c r="TD30" s="296"/>
      <c r="TE30" s="296"/>
      <c r="TF30" s="296"/>
      <c r="TG30" s="296"/>
      <c r="TH30" s="296"/>
      <c r="TI30" s="296"/>
      <c r="TJ30" s="296"/>
      <c r="TK30" s="296"/>
      <c r="TL30" s="296"/>
      <c r="TM30" s="296"/>
      <c r="TN30" s="296"/>
      <c r="TO30" s="296"/>
      <c r="TP30" s="296"/>
      <c r="TQ30" s="296"/>
      <c r="TR30" s="296"/>
      <c r="TS30" s="296"/>
      <c r="TT30" s="296"/>
      <c r="TU30" s="296"/>
      <c r="TV30" s="296"/>
      <c r="TW30" s="296"/>
      <c r="TX30" s="296"/>
      <c r="TY30" s="296"/>
      <c r="TZ30" s="296"/>
      <c r="UA30" s="296"/>
      <c r="UB30" s="296"/>
      <c r="UC30" s="296"/>
      <c r="UD30" s="296"/>
      <c r="UE30" s="296"/>
      <c r="UF30" s="296"/>
      <c r="UG30" s="296"/>
      <c r="UH30" s="296"/>
      <c r="UI30" s="296"/>
      <c r="UJ30" s="296"/>
      <c r="UK30" s="296"/>
      <c r="UL30" s="296"/>
      <c r="UM30" s="296"/>
      <c r="UN30" s="296"/>
      <c r="UO30" s="296"/>
      <c r="UP30" s="296"/>
      <c r="UQ30" s="296"/>
      <c r="UR30" s="296"/>
      <c r="US30" s="296"/>
      <c r="UT30" s="296"/>
      <c r="UU30" s="296"/>
      <c r="UV30" s="296"/>
      <c r="UW30" s="296"/>
      <c r="UX30" s="296"/>
      <c r="UY30" s="296"/>
      <c r="UZ30" s="296"/>
      <c r="VA30" s="296"/>
      <c r="VB30" s="296"/>
      <c r="VC30" s="296"/>
      <c r="VD30" s="296"/>
      <c r="VE30" s="296"/>
      <c r="VF30" s="296"/>
      <c r="VG30" s="296"/>
      <c r="VH30" s="296"/>
      <c r="VI30" s="296"/>
      <c r="VJ30" s="296"/>
      <c r="VK30" s="296"/>
      <c r="VL30" s="296"/>
      <c r="VM30" s="296"/>
      <c r="VN30" s="296"/>
      <c r="VO30" s="296"/>
      <c r="VP30" s="296"/>
      <c r="VQ30" s="296"/>
      <c r="VR30" s="296"/>
      <c r="VS30" s="296"/>
      <c r="VT30" s="296"/>
      <c r="VU30" s="296"/>
      <c r="VV30" s="296"/>
      <c r="VW30" s="296"/>
      <c r="VX30" s="296"/>
      <c r="VY30" s="296"/>
      <c r="VZ30" s="296"/>
      <c r="WA30" s="296"/>
      <c r="WB30" s="296"/>
      <c r="WC30" s="296"/>
      <c r="WD30" s="296"/>
      <c r="WE30" s="296"/>
      <c r="WF30" s="296"/>
      <c r="WG30" s="296"/>
      <c r="WH30" s="296"/>
      <c r="WI30" s="296"/>
      <c r="WJ30" s="296"/>
      <c r="WK30" s="296"/>
      <c r="WL30" s="296"/>
      <c r="WM30" s="296"/>
      <c r="WN30" s="296"/>
      <c r="WO30" s="296"/>
      <c r="WP30" s="296"/>
      <c r="WQ30" s="296"/>
      <c r="WR30" s="296"/>
      <c r="WS30" s="296"/>
      <c r="WT30" s="296"/>
      <c r="WU30" s="296"/>
      <c r="WV30" s="296"/>
      <c r="WW30" s="296"/>
      <c r="WX30" s="296"/>
      <c r="WY30" s="296"/>
      <c r="WZ30" s="296"/>
      <c r="XA30" s="296"/>
      <c r="XB30" s="296"/>
      <c r="XC30" s="296"/>
      <c r="XD30" s="296"/>
      <c r="XE30" s="296"/>
      <c r="XF30" s="296"/>
      <c r="XG30" s="296"/>
      <c r="XH30" s="296"/>
      <c r="XI30" s="296"/>
      <c r="XJ30" s="296"/>
      <c r="XK30" s="296"/>
      <c r="XL30" s="296"/>
      <c r="XM30" s="296"/>
      <c r="XN30" s="296"/>
      <c r="XO30" s="296"/>
      <c r="XP30" s="296"/>
      <c r="XQ30" s="296"/>
      <c r="XR30" s="296"/>
      <c r="XS30" s="296"/>
      <c r="XT30" s="296"/>
      <c r="XU30" s="296"/>
      <c r="XV30" s="296"/>
      <c r="XW30" s="296"/>
      <c r="XX30" s="296"/>
      <c r="XY30" s="296"/>
      <c r="XZ30" s="296"/>
      <c r="YA30" s="296"/>
      <c r="YB30" s="296"/>
      <c r="YC30" s="296"/>
      <c r="YD30" s="296"/>
      <c r="YE30" s="296"/>
      <c r="YF30" s="296"/>
      <c r="YG30" s="296"/>
      <c r="YH30" s="296"/>
      <c r="YI30" s="296"/>
      <c r="YJ30" s="296"/>
      <c r="YK30" s="296"/>
      <c r="YL30" s="296"/>
      <c r="YM30" s="296"/>
      <c r="YN30" s="296"/>
      <c r="YO30" s="296"/>
      <c r="YP30" s="296"/>
      <c r="YQ30" s="296"/>
      <c r="YR30" s="296"/>
      <c r="YS30" s="296"/>
      <c r="YT30" s="296"/>
      <c r="YU30" s="296"/>
      <c r="YV30" s="296"/>
      <c r="YW30" s="296"/>
      <c r="YX30" s="296"/>
      <c r="YY30" s="296"/>
      <c r="YZ30" s="296"/>
      <c r="ZA30" s="296"/>
      <c r="ZB30" s="296"/>
      <c r="ZC30" s="296"/>
      <c r="ZD30" s="296"/>
      <c r="ZE30" s="296"/>
      <c r="ZF30" s="296"/>
      <c r="ZG30" s="296"/>
      <c r="ZH30" s="296"/>
      <c r="ZI30" s="296"/>
      <c r="ZJ30" s="296"/>
      <c r="ZK30" s="296"/>
      <c r="ZL30" s="296"/>
      <c r="ZM30" s="296"/>
      <c r="ZN30" s="296"/>
      <c r="ZO30" s="296"/>
      <c r="ZP30" s="296"/>
      <c r="ZQ30" s="296"/>
      <c r="ZR30" s="296"/>
      <c r="ZS30" s="296"/>
      <c r="ZT30" s="296"/>
      <c r="ZU30" s="296"/>
      <c r="ZV30" s="296"/>
      <c r="ZW30" s="296"/>
      <c r="ZX30" s="296"/>
      <c r="ZY30" s="296"/>
      <c r="ZZ30" s="296"/>
      <c r="AAA30" s="296"/>
      <c r="AAB30" s="296"/>
      <c r="AAC30" s="296"/>
      <c r="AAD30" s="296"/>
      <c r="AAE30" s="296"/>
      <c r="AAF30" s="296"/>
      <c r="AAG30" s="296"/>
      <c r="AAH30" s="296"/>
      <c r="AAI30" s="296"/>
      <c r="AAJ30" s="296"/>
      <c r="AAK30" s="296"/>
      <c r="AAL30" s="296"/>
      <c r="AAM30" s="296"/>
      <c r="AAN30" s="296"/>
      <c r="AAO30" s="296"/>
      <c r="AAP30" s="296"/>
      <c r="AAQ30" s="296"/>
      <c r="AAR30" s="296"/>
      <c r="AAS30" s="296"/>
      <c r="AAT30" s="296"/>
      <c r="AAU30" s="296"/>
      <c r="AAV30" s="296"/>
      <c r="AAW30" s="296"/>
      <c r="AAX30" s="296"/>
      <c r="AAY30" s="296"/>
      <c r="AAZ30" s="296"/>
      <c r="ABA30" s="296"/>
      <c r="ABB30" s="296"/>
      <c r="ABC30" s="296"/>
      <c r="ABD30" s="296"/>
      <c r="ABE30" s="296"/>
      <c r="ABF30" s="296"/>
      <c r="ABG30" s="296"/>
      <c r="ABH30" s="296"/>
      <c r="ABI30" s="296"/>
      <c r="ABJ30" s="296"/>
      <c r="ABK30" s="296"/>
      <c r="ABL30" s="296"/>
      <c r="ABM30" s="296"/>
      <c r="ABN30" s="296"/>
      <c r="ABO30" s="296"/>
      <c r="ABP30" s="296"/>
      <c r="ABQ30" s="296"/>
      <c r="ABR30" s="296"/>
      <c r="ABS30" s="296"/>
      <c r="ABT30" s="296"/>
      <c r="ABU30" s="296"/>
      <c r="ABV30" s="296"/>
      <c r="ABW30" s="296"/>
      <c r="ABX30" s="296"/>
      <c r="ABY30" s="296"/>
      <c r="ABZ30" s="296"/>
      <c r="ACA30" s="296"/>
      <c r="ACB30" s="296"/>
      <c r="ACC30" s="296"/>
      <c r="ACD30" s="296"/>
      <c r="ACE30" s="296"/>
      <c r="ACF30" s="296"/>
      <c r="ACG30" s="296"/>
      <c r="ACH30" s="296"/>
      <c r="ACI30" s="296"/>
      <c r="ACJ30" s="296"/>
      <c r="ACK30" s="296"/>
      <c r="ACL30" s="296"/>
      <c r="ACM30" s="296"/>
      <c r="ACN30" s="296"/>
      <c r="ACO30" s="296"/>
      <c r="ACP30" s="296"/>
      <c r="ACQ30" s="296"/>
      <c r="ACR30" s="296"/>
      <c r="ACS30" s="296"/>
      <c r="ACT30" s="296"/>
      <c r="ACU30" s="296"/>
      <c r="ACV30" s="296"/>
      <c r="ACW30" s="296"/>
      <c r="ACX30" s="296"/>
      <c r="ACY30" s="296"/>
      <c r="ACZ30" s="296"/>
      <c r="ADA30" s="296"/>
      <c r="ADB30" s="296"/>
      <c r="ADC30" s="296"/>
      <c r="ADD30" s="296"/>
      <c r="ADE30" s="296"/>
      <c r="ADF30" s="296"/>
      <c r="ADG30" s="296"/>
      <c r="ADH30" s="296"/>
      <c r="ADI30" s="296"/>
      <c r="ADJ30" s="296"/>
      <c r="ADK30" s="296"/>
      <c r="ADL30" s="296"/>
      <c r="ADM30" s="296"/>
      <c r="ADN30" s="296"/>
      <c r="ADO30" s="296"/>
      <c r="ADP30" s="296"/>
      <c r="ADQ30" s="296"/>
      <c r="ADR30" s="296"/>
      <c r="ADS30" s="296"/>
      <c r="ADT30" s="296"/>
      <c r="ADU30" s="296"/>
      <c r="ADV30" s="296"/>
      <c r="ADW30" s="296"/>
      <c r="ADX30" s="296"/>
      <c r="ADY30" s="296"/>
      <c r="ADZ30" s="296"/>
      <c r="AEA30" s="296"/>
      <c r="AEB30" s="296"/>
      <c r="AEC30" s="296"/>
      <c r="AED30" s="296"/>
      <c r="AEE30" s="296"/>
      <c r="AEF30" s="296"/>
      <c r="AEG30" s="296"/>
      <c r="AEH30" s="296"/>
      <c r="AEI30" s="296"/>
      <c r="AEJ30" s="296"/>
      <c r="AEK30" s="296"/>
      <c r="AEL30" s="296"/>
      <c r="AEM30" s="296"/>
      <c r="AEN30" s="296"/>
      <c r="AEO30" s="296"/>
      <c r="AEP30" s="296"/>
      <c r="AEQ30" s="296"/>
      <c r="AER30" s="296"/>
      <c r="AES30" s="296"/>
      <c r="AET30" s="296"/>
      <c r="AEU30" s="296"/>
      <c r="AEV30" s="296"/>
      <c r="AEW30" s="296"/>
      <c r="AEX30" s="296"/>
      <c r="AEY30" s="296"/>
      <c r="AEZ30" s="296"/>
      <c r="AFA30" s="296"/>
      <c r="AFB30" s="296"/>
      <c r="AFC30" s="296"/>
      <c r="AFD30" s="296"/>
      <c r="AFE30" s="296"/>
      <c r="AFF30" s="296"/>
      <c r="AFG30" s="296"/>
      <c r="AFH30" s="296"/>
      <c r="AFI30" s="296"/>
      <c r="AFJ30" s="296"/>
      <c r="AFK30" s="296"/>
      <c r="AFL30" s="296"/>
      <c r="AFM30" s="296"/>
      <c r="AFN30" s="296"/>
      <c r="AFO30" s="296"/>
      <c r="AFP30" s="296"/>
      <c r="AFQ30" s="296"/>
      <c r="AFR30" s="296"/>
      <c r="AFS30" s="296"/>
      <c r="AFT30" s="296"/>
      <c r="AFU30" s="296"/>
      <c r="AFV30" s="296"/>
      <c r="AFW30" s="296"/>
      <c r="AFX30" s="296"/>
      <c r="AFY30" s="296"/>
      <c r="AFZ30" s="296"/>
      <c r="AGA30" s="296"/>
      <c r="AGB30" s="296"/>
      <c r="AGC30" s="296"/>
      <c r="AGD30" s="296"/>
      <c r="AGE30" s="296"/>
      <c r="AGF30" s="296"/>
      <c r="AGG30" s="296"/>
      <c r="AGH30" s="296"/>
      <c r="AGI30" s="296"/>
      <c r="AGJ30" s="296"/>
      <c r="AGK30" s="296"/>
      <c r="AGL30" s="296"/>
      <c r="AGM30" s="296"/>
      <c r="AGN30" s="296"/>
      <c r="AGO30" s="296"/>
      <c r="AGP30" s="296"/>
      <c r="AGQ30" s="296"/>
      <c r="AGR30" s="296"/>
      <c r="AGS30" s="296"/>
      <c r="AGT30" s="296"/>
      <c r="AGU30" s="296"/>
      <c r="AGV30" s="296"/>
      <c r="AGW30" s="296"/>
      <c r="AGX30" s="296"/>
      <c r="AGY30" s="296"/>
      <c r="AGZ30" s="296"/>
      <c r="AHA30" s="296"/>
      <c r="AHB30" s="296"/>
      <c r="AHC30" s="296"/>
      <c r="AHD30" s="296"/>
      <c r="AHE30" s="296"/>
      <c r="AHF30" s="296"/>
      <c r="AHG30" s="296"/>
      <c r="AHH30" s="296"/>
      <c r="AHI30" s="296"/>
      <c r="AHJ30" s="296"/>
      <c r="AHK30" s="296"/>
      <c r="AHL30" s="296"/>
      <c r="AHM30" s="296"/>
      <c r="AHN30" s="296"/>
      <c r="AHO30" s="296"/>
      <c r="AHP30" s="296"/>
      <c r="AHQ30" s="296"/>
      <c r="AHR30" s="296"/>
      <c r="AHS30" s="296"/>
      <c r="AHT30" s="296"/>
      <c r="AHU30" s="296"/>
      <c r="AHV30" s="296"/>
      <c r="AHW30" s="296"/>
      <c r="AHX30" s="296"/>
      <c r="AHY30" s="296"/>
      <c r="AHZ30" s="296"/>
      <c r="AIA30" s="296"/>
      <c r="AIB30" s="296"/>
      <c r="AIC30" s="296"/>
      <c r="AID30" s="296"/>
      <c r="AIE30" s="296"/>
      <c r="AIF30" s="296"/>
      <c r="AIG30" s="296"/>
      <c r="AIH30" s="296"/>
      <c r="AII30" s="296"/>
      <c r="AIJ30" s="296"/>
      <c r="AIK30" s="296"/>
      <c r="AIL30" s="296"/>
      <c r="AIM30" s="296"/>
      <c r="AIN30" s="296"/>
      <c r="AIO30" s="296"/>
      <c r="AIP30" s="296"/>
      <c r="AIQ30" s="296"/>
      <c r="AIR30" s="296"/>
      <c r="AIS30" s="296"/>
      <c r="AIT30" s="296"/>
      <c r="AIU30" s="296"/>
      <c r="AIV30" s="296"/>
      <c r="AIW30" s="296"/>
      <c r="AIX30" s="296"/>
      <c r="AIY30" s="296"/>
      <c r="AIZ30" s="296"/>
      <c r="AJA30" s="296"/>
      <c r="AJB30" s="296"/>
      <c r="AJC30" s="296"/>
      <c r="AJD30" s="296"/>
      <c r="AJE30" s="296"/>
      <c r="AJF30" s="296"/>
      <c r="AJG30" s="296"/>
      <c r="AJH30" s="296"/>
      <c r="AJI30" s="296"/>
      <c r="AJJ30" s="296"/>
      <c r="AJK30" s="296"/>
      <c r="AJL30" s="296"/>
      <c r="AJM30" s="296"/>
      <c r="AJN30" s="296"/>
      <c r="AJO30" s="296"/>
      <c r="AJP30" s="296"/>
      <c r="AJQ30" s="296"/>
      <c r="AJR30" s="296"/>
      <c r="AJS30" s="296"/>
      <c r="AJT30" s="296"/>
      <c r="AJU30" s="296"/>
      <c r="AJV30" s="296"/>
      <c r="AJW30" s="296"/>
      <c r="AJX30" s="296"/>
      <c r="AJY30" s="296"/>
      <c r="AJZ30" s="296"/>
      <c r="AKA30" s="296"/>
      <c r="AKB30" s="296"/>
      <c r="AKC30" s="296"/>
      <c r="AKD30" s="296"/>
      <c r="AKE30" s="296"/>
      <c r="AKF30" s="296"/>
      <c r="AKG30" s="296"/>
      <c r="AKH30" s="296"/>
      <c r="AKI30" s="296"/>
      <c r="AKJ30" s="296"/>
      <c r="AKK30" s="296"/>
      <c r="AKL30" s="296"/>
      <c r="AKM30" s="296"/>
      <c r="AKN30" s="296"/>
      <c r="AKO30" s="296"/>
      <c r="AKP30" s="296"/>
      <c r="AKQ30" s="296"/>
      <c r="AKR30" s="296"/>
      <c r="AKS30" s="296"/>
      <c r="AKT30" s="296"/>
      <c r="AKU30" s="296"/>
      <c r="AKV30" s="296"/>
      <c r="AKW30" s="296"/>
      <c r="AKX30" s="296"/>
      <c r="AKY30" s="296"/>
      <c r="AKZ30" s="296"/>
      <c r="ALA30" s="296"/>
      <c r="ALB30" s="296"/>
      <c r="ALC30" s="296"/>
      <c r="ALD30" s="296"/>
      <c r="ALE30" s="296"/>
      <c r="ALF30" s="296"/>
      <c r="ALG30" s="296"/>
      <c r="ALH30" s="296"/>
      <c r="ALI30" s="296"/>
      <c r="ALJ30" s="296"/>
      <c r="ALK30" s="296"/>
      <c r="ALL30" s="296"/>
      <c r="ALM30" s="296"/>
      <c r="ALN30" s="296"/>
      <c r="ALO30" s="296"/>
      <c r="ALP30" s="296"/>
      <c r="ALQ30" s="296"/>
      <c r="ALR30" s="296"/>
      <c r="ALS30" s="296"/>
      <c r="ALT30" s="296"/>
      <c r="ALU30" s="296"/>
      <c r="ALV30" s="296"/>
      <c r="ALW30" s="296"/>
      <c r="ALX30" s="296"/>
      <c r="ALY30" s="296"/>
      <c r="ALZ30" s="296"/>
      <c r="AMA30" s="296"/>
      <c r="AMB30" s="296"/>
      <c r="AMC30" s="296"/>
      <c r="AMD30" s="296"/>
      <c r="AME30" s="296"/>
      <c r="AMF30" s="296"/>
      <c r="AMG30" s="296"/>
      <c r="AMH30" s="296"/>
      <c r="AMI30" s="296"/>
      <c r="AMJ30" s="296"/>
      <c r="AMK30" s="296"/>
      <c r="AML30" s="296"/>
      <c r="AMM30" s="296"/>
      <c r="AMN30" s="296"/>
      <c r="AMO30" s="296"/>
      <c r="AMP30" s="296"/>
      <c r="AMQ30" s="296"/>
      <c r="AMR30" s="296"/>
      <c r="AMS30" s="296"/>
      <c r="AMT30" s="296"/>
      <c r="AMU30" s="296"/>
      <c r="AMV30" s="296"/>
      <c r="AMW30" s="296"/>
      <c r="AMX30" s="296"/>
      <c r="AMY30" s="296"/>
      <c r="AMZ30" s="296"/>
      <c r="ANA30" s="296"/>
      <c r="ANB30" s="296"/>
      <c r="ANC30" s="296"/>
      <c r="AND30" s="296"/>
      <c r="ANE30" s="296"/>
      <c r="ANF30" s="296"/>
      <c r="ANG30" s="296"/>
      <c r="ANH30" s="296"/>
      <c r="ANI30" s="296"/>
      <c r="ANJ30" s="296"/>
      <c r="ANK30" s="296"/>
      <c r="ANL30" s="296"/>
      <c r="ANM30" s="296"/>
      <c r="ANN30" s="296"/>
      <c r="ANO30" s="296"/>
      <c r="ANP30" s="296"/>
      <c r="ANQ30" s="296"/>
      <c r="ANR30" s="296"/>
      <c r="ANS30" s="296"/>
      <c r="ANT30" s="296"/>
      <c r="ANU30" s="296"/>
      <c r="ANV30" s="296"/>
      <c r="ANW30" s="296"/>
      <c r="ANX30" s="296"/>
      <c r="ANY30" s="296"/>
      <c r="ANZ30" s="296"/>
      <c r="AOA30" s="296"/>
      <c r="AOB30" s="296"/>
      <c r="AOC30" s="296"/>
      <c r="AOD30" s="296"/>
      <c r="AOE30" s="296"/>
      <c r="AOF30" s="296"/>
      <c r="AOG30" s="296"/>
      <c r="AOH30" s="296"/>
      <c r="AOI30" s="296"/>
      <c r="AOJ30" s="296"/>
      <c r="AOK30" s="296"/>
      <c r="AOL30" s="296"/>
      <c r="AOM30" s="296"/>
      <c r="AON30" s="296"/>
      <c r="AOO30" s="296"/>
      <c r="AOP30" s="296"/>
      <c r="AOQ30" s="296"/>
      <c r="AOR30" s="296"/>
      <c r="AOS30" s="296"/>
      <c r="AOT30" s="296"/>
      <c r="AOU30" s="296"/>
      <c r="AOV30" s="296"/>
      <c r="AOW30" s="296"/>
      <c r="AOX30" s="296"/>
      <c r="AOY30" s="296"/>
      <c r="AOZ30" s="296"/>
      <c r="APA30" s="296"/>
      <c r="APB30" s="296"/>
      <c r="APC30" s="296"/>
      <c r="APD30" s="296"/>
      <c r="APE30" s="296"/>
      <c r="APF30" s="296"/>
      <c r="APG30" s="296"/>
      <c r="APH30" s="296"/>
      <c r="API30" s="296"/>
      <c r="APJ30" s="296"/>
      <c r="APK30" s="296"/>
      <c r="APL30" s="296"/>
      <c r="APM30" s="296"/>
      <c r="APN30" s="296"/>
      <c r="APO30" s="296"/>
      <c r="APP30" s="296"/>
      <c r="APQ30" s="296"/>
      <c r="APR30" s="296"/>
      <c r="APS30" s="296"/>
      <c r="APT30" s="296"/>
      <c r="APU30" s="296"/>
      <c r="APV30" s="296"/>
      <c r="APW30" s="296"/>
      <c r="APX30" s="296"/>
      <c r="APY30" s="296"/>
      <c r="APZ30" s="296"/>
      <c r="AQA30" s="296"/>
      <c r="AQB30" s="296"/>
      <c r="AQC30" s="296"/>
      <c r="AQD30" s="296"/>
      <c r="AQE30" s="296"/>
      <c r="AQF30" s="296"/>
      <c r="AQG30" s="296"/>
      <c r="AQH30" s="296"/>
      <c r="AQI30" s="296"/>
      <c r="AQJ30" s="296"/>
      <c r="AQK30" s="296"/>
      <c r="AQL30" s="296"/>
      <c r="AQM30" s="296"/>
      <c r="AQN30" s="296"/>
      <c r="AQO30" s="296"/>
      <c r="AQP30" s="296"/>
      <c r="AQQ30" s="296"/>
      <c r="AQR30" s="296"/>
      <c r="AQS30" s="296"/>
      <c r="AQT30" s="296"/>
      <c r="AQU30" s="296"/>
      <c r="AQV30" s="296"/>
      <c r="AQW30" s="296"/>
      <c r="AQX30" s="296"/>
      <c r="AQY30" s="296"/>
      <c r="AQZ30" s="296"/>
      <c r="ARA30" s="296"/>
      <c r="ARB30" s="296"/>
      <c r="ARC30" s="296"/>
      <c r="ARD30" s="296"/>
      <c r="ARE30" s="296"/>
      <c r="ARF30" s="296"/>
      <c r="ARG30" s="296"/>
      <c r="ARH30" s="296"/>
      <c r="ARI30" s="296"/>
      <c r="ARJ30" s="296"/>
      <c r="ARK30" s="296"/>
      <c r="ARL30" s="296"/>
      <c r="ARM30" s="296"/>
      <c r="ARN30" s="296"/>
      <c r="ARO30" s="296"/>
      <c r="ARP30" s="296"/>
      <c r="ARQ30" s="296"/>
      <c r="ARR30" s="296"/>
      <c r="ARS30" s="296"/>
      <c r="ART30" s="296"/>
      <c r="ARU30" s="296"/>
      <c r="ARV30" s="296"/>
      <c r="ARW30" s="296"/>
      <c r="ARX30" s="296"/>
      <c r="ARY30" s="296"/>
      <c r="ARZ30" s="296"/>
      <c r="ASA30" s="296"/>
      <c r="ASB30" s="296"/>
      <c r="ASC30" s="296"/>
      <c r="ASD30" s="296"/>
      <c r="ASE30" s="296"/>
      <c r="ASF30" s="296"/>
      <c r="ASG30" s="296"/>
      <c r="ASH30" s="296"/>
      <c r="ASI30" s="296"/>
      <c r="ASJ30" s="296"/>
      <c r="ASK30" s="296"/>
      <c r="ASL30" s="296"/>
      <c r="ASM30" s="296"/>
      <c r="ASN30" s="296"/>
      <c r="ASO30" s="296"/>
      <c r="ASP30" s="296"/>
      <c r="ASQ30" s="296"/>
      <c r="ASR30" s="296"/>
      <c r="ASS30" s="296"/>
      <c r="AST30" s="296"/>
      <c r="ASU30" s="296"/>
      <c r="ASV30" s="296"/>
      <c r="ASW30" s="296"/>
      <c r="ASX30" s="296"/>
      <c r="ASY30" s="296"/>
      <c r="ASZ30" s="296"/>
      <c r="ATA30" s="296"/>
      <c r="ATB30" s="296"/>
      <c r="ATC30" s="296"/>
      <c r="ATD30" s="296"/>
      <c r="ATE30" s="296"/>
      <c r="ATF30" s="296"/>
      <c r="ATG30" s="296"/>
      <c r="ATH30" s="296"/>
      <c r="ATI30" s="296"/>
      <c r="ATJ30" s="296"/>
      <c r="ATK30" s="296"/>
      <c r="ATL30" s="296"/>
      <c r="ATM30" s="296"/>
      <c r="ATN30" s="296"/>
      <c r="ATO30" s="296"/>
      <c r="ATP30" s="296"/>
      <c r="ATQ30" s="296"/>
      <c r="ATR30" s="296"/>
      <c r="ATS30" s="296"/>
      <c r="ATT30" s="296"/>
      <c r="ATU30" s="296"/>
      <c r="ATV30" s="296"/>
      <c r="ATW30" s="296"/>
      <c r="ATX30" s="296"/>
      <c r="ATY30" s="296"/>
      <c r="ATZ30" s="296"/>
      <c r="AUA30" s="296"/>
      <c r="AUB30" s="296"/>
      <c r="AUC30" s="296"/>
      <c r="AUD30" s="296"/>
      <c r="AUE30" s="296"/>
      <c r="AUF30" s="296"/>
      <c r="AUG30" s="296"/>
      <c r="AUH30" s="296"/>
      <c r="AUI30" s="296"/>
      <c r="AUJ30" s="296"/>
      <c r="AUK30" s="296"/>
      <c r="AUL30" s="296"/>
      <c r="AUM30" s="296"/>
      <c r="AUN30" s="296"/>
      <c r="AUO30" s="296"/>
      <c r="AUP30" s="296"/>
      <c r="AUQ30" s="296"/>
      <c r="AUR30" s="296"/>
      <c r="AUS30" s="296"/>
      <c r="AUT30" s="296"/>
      <c r="AUU30" s="296"/>
      <c r="AUV30" s="296"/>
      <c r="AUW30" s="296"/>
      <c r="AUX30" s="296"/>
      <c r="AUY30" s="296"/>
      <c r="AUZ30" s="296"/>
      <c r="AVA30" s="296"/>
      <c r="AVB30" s="296"/>
      <c r="AVC30" s="296"/>
      <c r="AVD30" s="296"/>
      <c r="AVE30" s="296"/>
      <c r="AVF30" s="296"/>
      <c r="AVG30" s="296"/>
      <c r="AVH30" s="296"/>
      <c r="AVI30" s="296"/>
      <c r="AVJ30" s="296"/>
      <c r="AVK30" s="296"/>
      <c r="AVL30" s="296"/>
      <c r="AVM30" s="296"/>
      <c r="AVN30" s="296"/>
      <c r="AVO30" s="296"/>
      <c r="AVP30" s="296"/>
      <c r="AVQ30" s="296"/>
      <c r="AVR30" s="296"/>
      <c r="AVS30" s="296"/>
      <c r="AVT30" s="296"/>
      <c r="AVU30" s="296"/>
      <c r="AVV30" s="296"/>
      <c r="AVW30" s="296"/>
      <c r="AVX30" s="296"/>
      <c r="AVY30" s="296"/>
      <c r="AVZ30" s="296"/>
      <c r="AWA30" s="296"/>
      <c r="AWB30" s="296"/>
      <c r="AWC30" s="296"/>
      <c r="AWD30" s="296"/>
      <c r="AWE30" s="296"/>
      <c r="AWF30" s="296"/>
      <c r="AWG30" s="296"/>
      <c r="AWH30" s="296"/>
      <c r="AWI30" s="296"/>
      <c r="AWJ30" s="296"/>
      <c r="AWK30" s="296"/>
      <c r="AWL30" s="296"/>
      <c r="AWM30" s="296"/>
      <c r="AWN30" s="296"/>
      <c r="AWO30" s="296"/>
      <c r="AWP30" s="296"/>
      <c r="AWQ30" s="296"/>
      <c r="AWR30" s="296"/>
      <c r="AWS30" s="296"/>
      <c r="AWT30" s="296"/>
      <c r="AWU30" s="296"/>
      <c r="AWV30" s="296"/>
      <c r="AWW30" s="296"/>
      <c r="AWX30" s="296"/>
      <c r="AWY30" s="296"/>
      <c r="AWZ30" s="296"/>
      <c r="AXA30" s="296"/>
      <c r="AXB30" s="296"/>
      <c r="AXC30" s="296"/>
      <c r="AXD30" s="296"/>
      <c r="AXE30" s="296"/>
      <c r="AXF30" s="296"/>
      <c r="AXG30" s="296"/>
      <c r="AXH30" s="296"/>
      <c r="AXI30" s="296"/>
      <c r="AXJ30" s="296"/>
      <c r="AXK30" s="296"/>
      <c r="AXL30" s="296"/>
      <c r="AXM30" s="296"/>
      <c r="AXN30" s="296"/>
      <c r="AXO30" s="296"/>
      <c r="AXP30" s="296"/>
      <c r="AXQ30" s="296"/>
      <c r="AXR30" s="296"/>
      <c r="AXS30" s="296"/>
      <c r="AXT30" s="296"/>
      <c r="AXU30" s="296"/>
      <c r="AXV30" s="296"/>
      <c r="AXW30" s="296"/>
      <c r="AXX30" s="296"/>
      <c r="AXY30" s="296"/>
      <c r="AXZ30" s="296"/>
      <c r="AYA30" s="296"/>
      <c r="AYB30" s="296"/>
      <c r="AYC30" s="296"/>
      <c r="AYD30" s="296"/>
      <c r="AYE30" s="296"/>
      <c r="AYF30" s="296"/>
      <c r="AYG30" s="296"/>
      <c r="AYH30" s="296"/>
      <c r="AYI30" s="296"/>
      <c r="AYJ30" s="296"/>
      <c r="AYK30" s="296"/>
      <c r="AYL30" s="296"/>
      <c r="AYM30" s="296"/>
      <c r="AYN30" s="296"/>
      <c r="AYO30" s="296"/>
      <c r="AYP30" s="296"/>
      <c r="AYQ30" s="296"/>
      <c r="AYR30" s="296"/>
      <c r="AYS30" s="296"/>
      <c r="AYT30" s="296"/>
      <c r="AYU30" s="296"/>
      <c r="AYV30" s="296"/>
      <c r="AYW30" s="296"/>
      <c r="AYX30" s="296"/>
      <c r="AYY30" s="296"/>
      <c r="AYZ30" s="296"/>
      <c r="AZA30" s="296"/>
      <c r="AZB30" s="296"/>
      <c r="AZC30" s="296"/>
      <c r="AZD30" s="296"/>
      <c r="AZE30" s="296"/>
      <c r="AZF30" s="296"/>
      <c r="AZG30" s="296"/>
      <c r="AZH30" s="296"/>
      <c r="AZI30" s="296"/>
      <c r="AZJ30" s="296"/>
      <c r="AZK30" s="296"/>
      <c r="AZL30" s="296"/>
      <c r="AZM30" s="296"/>
      <c r="AZN30" s="296"/>
      <c r="AZO30" s="296"/>
      <c r="AZP30" s="296"/>
      <c r="AZQ30" s="296"/>
      <c r="AZR30" s="296"/>
      <c r="AZS30" s="296"/>
      <c r="AZT30" s="296"/>
      <c r="AZU30" s="296"/>
      <c r="AZV30" s="296"/>
      <c r="AZW30" s="296"/>
      <c r="AZX30" s="296"/>
      <c r="AZY30" s="296"/>
      <c r="AZZ30" s="296"/>
      <c r="BAA30" s="296"/>
      <c r="BAB30" s="296"/>
      <c r="BAC30" s="296"/>
      <c r="BAD30" s="296"/>
      <c r="BAE30" s="296"/>
      <c r="BAF30" s="296"/>
      <c r="BAG30" s="296"/>
      <c r="BAH30" s="296"/>
      <c r="BAI30" s="296"/>
      <c r="BAJ30" s="296"/>
      <c r="BAK30" s="296"/>
      <c r="BAL30" s="296"/>
      <c r="BAM30" s="296"/>
      <c r="BAN30" s="296"/>
      <c r="BAO30" s="296"/>
      <c r="BAP30" s="296"/>
      <c r="BAQ30" s="296"/>
      <c r="BAR30" s="296"/>
      <c r="BAS30" s="296"/>
      <c r="BAT30" s="296"/>
      <c r="BAU30" s="296"/>
      <c r="BAV30" s="296"/>
      <c r="BAW30" s="296"/>
      <c r="BAX30" s="296"/>
      <c r="BAY30" s="296"/>
      <c r="BAZ30" s="296"/>
      <c r="BBA30" s="296"/>
      <c r="BBB30" s="296"/>
      <c r="BBC30" s="296"/>
      <c r="BBD30" s="296"/>
      <c r="BBE30" s="296"/>
      <c r="BBF30" s="296"/>
      <c r="BBG30" s="296"/>
      <c r="BBH30" s="296"/>
      <c r="BBI30" s="296"/>
      <c r="BBJ30" s="296"/>
      <c r="BBK30" s="296"/>
      <c r="BBL30" s="296"/>
      <c r="BBM30" s="296"/>
      <c r="BBN30" s="296"/>
      <c r="BBO30" s="296"/>
      <c r="BBP30" s="296"/>
      <c r="BBQ30" s="296"/>
      <c r="BBR30" s="296"/>
      <c r="BBS30" s="296"/>
      <c r="BBT30" s="296"/>
      <c r="BBU30" s="296"/>
      <c r="BBV30" s="296"/>
      <c r="BBW30" s="296"/>
      <c r="BBX30" s="296"/>
      <c r="BBY30" s="296"/>
      <c r="BBZ30" s="296"/>
      <c r="BCA30" s="296"/>
      <c r="BCB30" s="296"/>
      <c r="BCC30" s="296"/>
      <c r="BCD30" s="296"/>
      <c r="BCE30" s="296"/>
      <c r="BCF30" s="296"/>
      <c r="BCG30" s="296"/>
      <c r="BCH30" s="296"/>
      <c r="BCI30" s="296"/>
      <c r="BCJ30" s="296"/>
      <c r="BCK30" s="296"/>
      <c r="BCL30" s="296"/>
      <c r="BCM30" s="296"/>
      <c r="BCN30" s="296"/>
      <c r="BCO30" s="296"/>
      <c r="BCP30" s="296"/>
      <c r="BCQ30" s="296"/>
      <c r="BCR30" s="296"/>
      <c r="BCS30" s="296"/>
      <c r="BCT30" s="296"/>
      <c r="BCU30" s="296"/>
      <c r="BCV30" s="296"/>
      <c r="BCW30" s="296"/>
      <c r="BCX30" s="296"/>
      <c r="BCY30" s="296"/>
      <c r="BCZ30" s="296"/>
      <c r="BDA30" s="296"/>
      <c r="BDB30" s="296"/>
      <c r="BDC30" s="296"/>
      <c r="BDD30" s="296"/>
      <c r="BDE30" s="296"/>
      <c r="BDF30" s="296"/>
      <c r="BDG30" s="296"/>
      <c r="BDH30" s="296"/>
      <c r="BDI30" s="296"/>
      <c r="BDJ30" s="296"/>
      <c r="BDK30" s="296"/>
      <c r="BDL30" s="296"/>
      <c r="BDM30" s="296"/>
      <c r="BDN30" s="296"/>
      <c r="BDO30" s="296"/>
      <c r="BDP30" s="296"/>
      <c r="BDQ30" s="296"/>
      <c r="BDR30" s="296"/>
      <c r="BDS30" s="296"/>
      <c r="BDT30" s="296"/>
      <c r="BDU30" s="296"/>
      <c r="BDV30" s="296"/>
      <c r="BDW30" s="296"/>
      <c r="BDX30" s="296"/>
      <c r="BDY30" s="296"/>
      <c r="BDZ30" s="296"/>
      <c r="BEA30" s="296"/>
      <c r="BEB30" s="296"/>
      <c r="BEC30" s="296"/>
      <c r="BED30" s="296"/>
      <c r="BEE30" s="296"/>
      <c r="BEF30" s="296"/>
      <c r="BEG30" s="296"/>
      <c r="BEH30" s="296"/>
      <c r="BEI30" s="296"/>
      <c r="BEJ30" s="296"/>
      <c r="BEK30" s="296"/>
      <c r="BEL30" s="296"/>
      <c r="BEM30" s="296"/>
      <c r="BEN30" s="296"/>
      <c r="BEO30" s="296"/>
      <c r="BEP30" s="296"/>
      <c r="BEQ30" s="296"/>
      <c r="BER30" s="296"/>
      <c r="BES30" s="296"/>
      <c r="BET30" s="296"/>
      <c r="BEU30" s="296"/>
      <c r="BEV30" s="296"/>
      <c r="BEW30" s="296"/>
      <c r="BEX30" s="296"/>
      <c r="BEY30" s="296"/>
      <c r="BEZ30" s="296"/>
      <c r="BFA30" s="296"/>
      <c r="BFB30" s="296"/>
      <c r="BFC30" s="296"/>
      <c r="BFD30" s="296"/>
      <c r="BFE30" s="296"/>
      <c r="BFF30" s="296"/>
      <c r="BFG30" s="296"/>
      <c r="BFH30" s="296"/>
      <c r="BFI30" s="296"/>
      <c r="BFJ30" s="296"/>
      <c r="BFK30" s="296"/>
      <c r="BFL30" s="296"/>
      <c r="BFM30" s="296"/>
      <c r="BFN30" s="296"/>
      <c r="BFO30" s="296"/>
      <c r="BFP30" s="296"/>
      <c r="BFQ30" s="296"/>
      <c r="BFR30" s="296"/>
      <c r="BFS30" s="296"/>
      <c r="BFT30" s="296"/>
      <c r="BFU30" s="296"/>
      <c r="BFV30" s="296"/>
      <c r="BFW30" s="296"/>
      <c r="BFX30" s="296"/>
      <c r="BFY30" s="296"/>
      <c r="BFZ30" s="296"/>
      <c r="BGA30" s="296"/>
      <c r="BGB30" s="296"/>
      <c r="BGC30" s="296"/>
      <c r="BGD30" s="296"/>
      <c r="BGE30" s="296"/>
      <c r="BGF30" s="296"/>
      <c r="BGG30" s="296"/>
      <c r="BGH30" s="296"/>
      <c r="BGI30" s="296"/>
      <c r="BGJ30" s="296"/>
      <c r="BGK30" s="296"/>
      <c r="BGL30" s="296"/>
      <c r="BGM30" s="296"/>
      <c r="BGN30" s="296"/>
      <c r="BGO30" s="296"/>
      <c r="BGP30" s="296"/>
      <c r="BGQ30" s="296"/>
      <c r="BGR30" s="296"/>
      <c r="BGS30" s="296"/>
      <c r="BGT30" s="296"/>
      <c r="BGU30" s="296"/>
      <c r="BGV30" s="296"/>
      <c r="BGW30" s="296"/>
      <c r="BGX30" s="296"/>
      <c r="BGY30" s="296"/>
      <c r="BGZ30" s="296"/>
      <c r="BHA30" s="296"/>
      <c r="BHB30" s="296"/>
      <c r="BHC30" s="296"/>
      <c r="BHD30" s="296"/>
      <c r="BHE30" s="296"/>
      <c r="BHF30" s="296"/>
      <c r="BHG30" s="296"/>
      <c r="BHH30" s="296"/>
      <c r="BHI30" s="296"/>
      <c r="BHJ30" s="296"/>
      <c r="BHK30" s="296"/>
      <c r="BHL30" s="296"/>
      <c r="BHM30" s="296"/>
      <c r="BHN30" s="296"/>
      <c r="BHO30" s="296"/>
      <c r="BHP30" s="296"/>
      <c r="BHQ30" s="296"/>
      <c r="BHR30" s="296"/>
      <c r="BHS30" s="296"/>
      <c r="BHT30" s="296"/>
      <c r="BHU30" s="296"/>
      <c r="BHV30" s="296"/>
      <c r="BHW30" s="296"/>
      <c r="BHX30" s="296"/>
      <c r="BHY30" s="296"/>
      <c r="BHZ30" s="296"/>
      <c r="BIA30" s="296"/>
      <c r="BIB30" s="296"/>
      <c r="BIC30" s="296"/>
      <c r="BID30" s="296"/>
      <c r="BIE30" s="296"/>
      <c r="BIF30" s="296"/>
      <c r="BIG30" s="296"/>
      <c r="BIH30" s="296"/>
      <c r="BII30" s="296"/>
      <c r="BIJ30" s="296"/>
      <c r="BIK30" s="296"/>
      <c r="BIL30" s="296"/>
      <c r="BIM30" s="296"/>
      <c r="BIN30" s="296"/>
      <c r="BIO30" s="296"/>
      <c r="BIP30" s="296"/>
      <c r="BIQ30" s="296"/>
      <c r="BIR30" s="296"/>
      <c r="BIS30" s="296"/>
      <c r="BIT30" s="296"/>
      <c r="BIU30" s="296"/>
      <c r="BIV30" s="296"/>
      <c r="BIW30" s="296"/>
      <c r="BIX30" s="296"/>
      <c r="BIY30" s="296"/>
      <c r="BIZ30" s="296"/>
      <c r="BJA30" s="296"/>
      <c r="BJB30" s="296"/>
      <c r="BJC30" s="296"/>
      <c r="BJD30" s="296"/>
      <c r="BJE30" s="296"/>
      <c r="BJF30" s="296"/>
      <c r="BJG30" s="296"/>
      <c r="BJH30" s="296"/>
      <c r="BJI30" s="296"/>
      <c r="BJJ30" s="296"/>
      <c r="BJK30" s="296"/>
      <c r="BJL30" s="296"/>
      <c r="BJM30" s="296"/>
      <c r="BJN30" s="296"/>
      <c r="BJO30" s="296"/>
      <c r="BJP30" s="296"/>
      <c r="BJQ30" s="296"/>
      <c r="BJR30" s="296"/>
      <c r="BJS30" s="296"/>
      <c r="BJT30" s="296"/>
      <c r="BJU30" s="296"/>
      <c r="BJV30" s="296"/>
      <c r="BJW30" s="296"/>
      <c r="BJX30" s="296"/>
      <c r="BJY30" s="296"/>
      <c r="BJZ30" s="296"/>
      <c r="BKA30" s="296"/>
      <c r="BKB30" s="296"/>
      <c r="BKC30" s="296"/>
      <c r="BKD30" s="296"/>
      <c r="BKE30" s="296"/>
      <c r="BKF30" s="296"/>
      <c r="BKG30" s="296"/>
      <c r="BKH30" s="296"/>
      <c r="BKI30" s="296"/>
      <c r="BKJ30" s="296"/>
      <c r="BKK30" s="296"/>
      <c r="BKL30" s="296"/>
      <c r="BKM30" s="296"/>
      <c r="BKN30" s="296"/>
      <c r="BKO30" s="296"/>
      <c r="BKP30" s="296"/>
      <c r="BKQ30" s="296"/>
      <c r="BKR30" s="296"/>
      <c r="BKS30" s="296"/>
      <c r="BKT30" s="296"/>
      <c r="BKU30" s="296"/>
      <c r="BKV30" s="296"/>
      <c r="BKW30" s="296"/>
      <c r="BKX30" s="296"/>
      <c r="BKY30" s="296"/>
      <c r="BKZ30" s="296"/>
      <c r="BLA30" s="296"/>
      <c r="BLB30" s="296"/>
      <c r="BLC30" s="296"/>
      <c r="BLD30" s="296"/>
      <c r="BLE30" s="296"/>
      <c r="BLF30" s="296"/>
      <c r="BLG30" s="296"/>
      <c r="BLH30" s="296"/>
      <c r="BLI30" s="296"/>
      <c r="BLJ30" s="296"/>
      <c r="BLK30" s="296"/>
      <c r="BLL30" s="296"/>
      <c r="BLM30" s="296"/>
      <c r="BLN30" s="296"/>
      <c r="BLO30" s="296"/>
      <c r="BLP30" s="296"/>
      <c r="BLQ30" s="296"/>
      <c r="BLR30" s="296"/>
      <c r="BLS30" s="296"/>
      <c r="BLT30" s="296"/>
      <c r="BLU30" s="296"/>
      <c r="BLV30" s="296"/>
      <c r="BLW30" s="296"/>
      <c r="BLX30" s="296"/>
      <c r="BLY30" s="296"/>
      <c r="BLZ30" s="296"/>
      <c r="BMA30" s="296"/>
      <c r="BMB30" s="296"/>
      <c r="BMC30" s="296"/>
      <c r="BMD30" s="296"/>
      <c r="BME30" s="296"/>
      <c r="BMF30" s="296"/>
      <c r="BMG30" s="296"/>
      <c r="BMH30" s="296"/>
      <c r="BMI30" s="296"/>
      <c r="BMJ30" s="296"/>
      <c r="BMK30" s="296"/>
      <c r="BML30" s="296"/>
      <c r="BMM30" s="296"/>
      <c r="BMN30" s="296"/>
      <c r="BMO30" s="296"/>
      <c r="BMP30" s="296"/>
      <c r="BMQ30" s="296"/>
      <c r="BMR30" s="296"/>
      <c r="BMS30" s="296"/>
      <c r="BMT30" s="296"/>
      <c r="BMU30" s="296"/>
      <c r="BMV30" s="296"/>
      <c r="BMW30" s="296"/>
      <c r="BMX30" s="296"/>
      <c r="BMY30" s="296"/>
      <c r="BMZ30" s="296"/>
      <c r="BNA30" s="296"/>
      <c r="BNB30" s="296"/>
      <c r="BNC30" s="296"/>
      <c r="BND30" s="296"/>
      <c r="BNE30" s="296"/>
      <c r="BNF30" s="296"/>
      <c r="BNG30" s="296"/>
      <c r="BNH30" s="296"/>
      <c r="BNI30" s="296"/>
      <c r="BNJ30" s="296"/>
      <c r="BNK30" s="296"/>
      <c r="BNL30" s="296"/>
      <c r="BNM30" s="296"/>
      <c r="BNN30" s="296"/>
      <c r="BNO30" s="296"/>
      <c r="BNP30" s="296"/>
      <c r="BNQ30" s="296"/>
      <c r="BNR30" s="296"/>
      <c r="BNS30" s="296"/>
      <c r="BNT30" s="296"/>
      <c r="BNU30" s="296"/>
      <c r="BNV30" s="296"/>
      <c r="BNW30" s="296"/>
      <c r="BNX30" s="296"/>
      <c r="BNY30" s="296"/>
      <c r="BNZ30" s="296"/>
      <c r="BOA30" s="296"/>
      <c r="BOB30" s="296"/>
      <c r="BOC30" s="296"/>
      <c r="BOD30" s="296"/>
      <c r="BOE30" s="296"/>
      <c r="BOF30" s="296"/>
      <c r="BOG30" s="296"/>
      <c r="BOH30" s="296"/>
      <c r="BOI30" s="296"/>
      <c r="BOJ30" s="296"/>
      <c r="BOK30" s="296"/>
      <c r="BOL30" s="296"/>
      <c r="BOM30" s="296"/>
      <c r="BON30" s="296"/>
      <c r="BOO30" s="296"/>
      <c r="BOP30" s="296"/>
      <c r="BOQ30" s="296"/>
      <c r="BOR30" s="296"/>
      <c r="BOS30" s="296"/>
      <c r="BOT30" s="296"/>
      <c r="BOU30" s="296"/>
      <c r="BOV30" s="296"/>
      <c r="BOW30" s="296"/>
      <c r="BOX30" s="296"/>
      <c r="BOY30" s="296"/>
      <c r="BOZ30" s="296"/>
      <c r="BPA30" s="296"/>
      <c r="BPB30" s="296"/>
      <c r="BPC30" s="296"/>
      <c r="BPD30" s="296"/>
      <c r="BPE30" s="296"/>
      <c r="BPF30" s="296"/>
      <c r="BPG30" s="296"/>
      <c r="BPH30" s="296"/>
      <c r="BPI30" s="296"/>
      <c r="BPJ30" s="296"/>
      <c r="BPK30" s="296"/>
      <c r="BPL30" s="296"/>
      <c r="BPM30" s="296"/>
      <c r="BPN30" s="296"/>
      <c r="BPO30" s="296"/>
      <c r="BPP30" s="296"/>
      <c r="BPQ30" s="296"/>
      <c r="BPR30" s="296"/>
      <c r="BPS30" s="296"/>
      <c r="BPT30" s="296"/>
      <c r="BPU30" s="296"/>
      <c r="BPV30" s="296"/>
      <c r="BPW30" s="296"/>
      <c r="BPX30" s="296"/>
      <c r="BPY30" s="296"/>
      <c r="BPZ30" s="296"/>
      <c r="BQA30" s="296"/>
      <c r="BQB30" s="296"/>
      <c r="BQC30" s="296"/>
      <c r="BQD30" s="296"/>
      <c r="BQE30" s="296"/>
      <c r="BQF30" s="296"/>
      <c r="BQG30" s="296"/>
      <c r="BQH30" s="296"/>
      <c r="BQI30" s="296"/>
      <c r="BQJ30" s="296"/>
      <c r="BQK30" s="296"/>
      <c r="BQL30" s="296"/>
      <c r="BQM30" s="296"/>
      <c r="BQN30" s="296"/>
      <c r="BQO30" s="296"/>
      <c r="BQP30" s="296"/>
      <c r="BQQ30" s="296"/>
      <c r="BQR30" s="296"/>
      <c r="BQS30" s="296"/>
      <c r="BQT30" s="296"/>
      <c r="BQU30" s="296"/>
      <c r="BQV30" s="296"/>
      <c r="BQW30" s="296"/>
      <c r="BQX30" s="296"/>
      <c r="BQY30" s="296"/>
      <c r="BQZ30" s="296"/>
      <c r="BRA30" s="296"/>
      <c r="BRB30" s="296"/>
      <c r="BRC30" s="296"/>
      <c r="BRD30" s="296"/>
      <c r="BRE30" s="296"/>
      <c r="BRF30" s="296"/>
      <c r="BRG30" s="296"/>
      <c r="BRH30" s="296"/>
      <c r="BRI30" s="296"/>
      <c r="BRJ30" s="296"/>
      <c r="BRK30" s="296"/>
      <c r="BRL30" s="296"/>
      <c r="BRM30" s="296"/>
      <c r="BRN30" s="296"/>
      <c r="BRO30" s="296"/>
      <c r="BRP30" s="296"/>
      <c r="BRQ30" s="296"/>
      <c r="BRR30" s="296"/>
      <c r="BRS30" s="296"/>
      <c r="BRT30" s="296"/>
      <c r="BRU30" s="296"/>
      <c r="BRV30" s="296"/>
      <c r="BRW30" s="296"/>
      <c r="BRX30" s="296"/>
      <c r="BRY30" s="296"/>
      <c r="BRZ30" s="296"/>
      <c r="BSA30" s="296"/>
      <c r="BSB30" s="296"/>
      <c r="BSC30" s="296"/>
      <c r="BSD30" s="296"/>
      <c r="BSE30" s="296"/>
      <c r="BSF30" s="296"/>
      <c r="BSG30" s="296"/>
      <c r="BSH30" s="296"/>
      <c r="BSI30" s="296"/>
      <c r="BSJ30" s="296"/>
      <c r="BSK30" s="296"/>
      <c r="BSL30" s="296"/>
      <c r="BSM30" s="296"/>
      <c r="BSN30" s="296"/>
      <c r="BSO30" s="296"/>
      <c r="BSP30" s="296"/>
      <c r="BSQ30" s="296"/>
      <c r="BSR30" s="296"/>
      <c r="BSS30" s="296"/>
      <c r="BST30" s="296"/>
      <c r="BSU30" s="296"/>
      <c r="BSV30" s="296"/>
      <c r="BSW30" s="296"/>
      <c r="BSX30" s="296"/>
      <c r="BSY30" s="296"/>
      <c r="BSZ30" s="296"/>
      <c r="BTA30" s="296"/>
      <c r="BTB30" s="296"/>
      <c r="BTC30" s="296"/>
      <c r="BTD30" s="296"/>
      <c r="BTE30" s="296"/>
      <c r="BTF30" s="296"/>
      <c r="BTG30" s="296"/>
      <c r="BTH30" s="296"/>
      <c r="BTI30" s="296"/>
      <c r="BTJ30" s="296"/>
      <c r="BTK30" s="296"/>
      <c r="BTL30" s="296"/>
      <c r="BTM30" s="296"/>
      <c r="BTN30" s="296"/>
      <c r="BTO30" s="296"/>
      <c r="BTP30" s="296"/>
      <c r="BTQ30" s="296"/>
      <c r="BTR30" s="296"/>
      <c r="BTS30" s="296"/>
      <c r="BTT30" s="296"/>
      <c r="BTU30" s="296"/>
      <c r="BTV30" s="296"/>
      <c r="BTW30" s="296"/>
      <c r="BTX30" s="296"/>
      <c r="BTY30" s="296"/>
      <c r="BTZ30" s="296"/>
      <c r="BUA30" s="296"/>
      <c r="BUB30" s="296"/>
      <c r="BUC30" s="296"/>
      <c r="BUD30" s="296"/>
      <c r="BUE30" s="296"/>
      <c r="BUF30" s="296"/>
      <c r="BUG30" s="296"/>
      <c r="BUH30" s="296"/>
      <c r="BUI30" s="296"/>
      <c r="BUJ30" s="296"/>
      <c r="BUK30" s="296"/>
      <c r="BUL30" s="296"/>
      <c r="BUM30" s="296"/>
      <c r="BUN30" s="296"/>
      <c r="BUO30" s="296"/>
      <c r="BUP30" s="296"/>
      <c r="BUQ30" s="296"/>
      <c r="BUR30" s="296"/>
      <c r="BUS30" s="296"/>
      <c r="BUT30" s="296"/>
      <c r="BUU30" s="296"/>
      <c r="BUV30" s="296"/>
      <c r="BUW30" s="296"/>
      <c r="BUX30" s="296"/>
      <c r="BUY30" s="296"/>
      <c r="BUZ30" s="296"/>
      <c r="BVA30" s="296"/>
      <c r="BVB30" s="296"/>
      <c r="BVC30" s="296"/>
      <c r="BVD30" s="296"/>
      <c r="BVE30" s="296"/>
      <c r="BVF30" s="296"/>
      <c r="BVG30" s="296"/>
      <c r="BVH30" s="296"/>
      <c r="BVI30" s="296"/>
      <c r="BVJ30" s="296"/>
      <c r="BVK30" s="296"/>
      <c r="BVL30" s="296"/>
      <c r="BVM30" s="296"/>
      <c r="BVN30" s="296"/>
      <c r="BVO30" s="296"/>
      <c r="BVP30" s="296"/>
      <c r="BVQ30" s="296"/>
      <c r="BVR30" s="296"/>
      <c r="BVS30" s="296"/>
      <c r="BVT30" s="296"/>
      <c r="BVU30" s="296"/>
      <c r="BVV30" s="296"/>
      <c r="BVW30" s="296"/>
      <c r="BVX30" s="296"/>
      <c r="BVY30" s="296"/>
      <c r="BVZ30" s="296"/>
      <c r="BWA30" s="296"/>
      <c r="BWB30" s="296"/>
      <c r="BWC30" s="296"/>
      <c r="BWD30" s="296"/>
      <c r="BWE30" s="296"/>
      <c r="BWF30" s="296"/>
      <c r="BWG30" s="296"/>
      <c r="BWH30" s="296"/>
      <c r="BWI30" s="296"/>
      <c r="BWJ30" s="296"/>
      <c r="BWK30" s="296"/>
      <c r="BWL30" s="296"/>
      <c r="BWM30" s="296"/>
      <c r="BWN30" s="296"/>
      <c r="BWO30" s="296"/>
      <c r="BWP30" s="296"/>
      <c r="BWQ30" s="296"/>
      <c r="BWR30" s="296"/>
      <c r="BWS30" s="296"/>
      <c r="BWT30" s="296"/>
      <c r="BWU30" s="296"/>
      <c r="BWV30" s="296"/>
      <c r="BWW30" s="296"/>
      <c r="BWX30" s="296"/>
      <c r="BWY30" s="296"/>
      <c r="BWZ30" s="296"/>
      <c r="BXA30" s="296"/>
      <c r="BXB30" s="296"/>
      <c r="BXC30" s="296"/>
      <c r="BXD30" s="296"/>
      <c r="BXE30" s="296"/>
      <c r="BXF30" s="296"/>
      <c r="BXG30" s="296"/>
      <c r="BXH30" s="296"/>
      <c r="BXI30" s="296"/>
      <c r="BXJ30" s="296"/>
      <c r="BXK30" s="296"/>
      <c r="BXL30" s="296"/>
      <c r="BXM30" s="296"/>
      <c r="BXN30" s="296"/>
      <c r="BXO30" s="296"/>
      <c r="BXP30" s="296"/>
      <c r="BXQ30" s="296"/>
      <c r="BXR30" s="296"/>
      <c r="BXS30" s="296"/>
      <c r="BXT30" s="296"/>
      <c r="BXU30" s="296"/>
      <c r="BXV30" s="296"/>
      <c r="BXW30" s="296"/>
      <c r="BXX30" s="296"/>
      <c r="BXY30" s="296"/>
      <c r="BXZ30" s="296"/>
      <c r="BYA30" s="296"/>
      <c r="BYB30" s="296"/>
      <c r="BYC30" s="296"/>
      <c r="BYD30" s="296"/>
      <c r="BYE30" s="296"/>
      <c r="BYF30" s="296"/>
      <c r="BYG30" s="296"/>
      <c r="BYH30" s="296"/>
      <c r="BYI30" s="296"/>
      <c r="BYJ30" s="296"/>
      <c r="BYK30" s="296"/>
      <c r="BYL30" s="296"/>
      <c r="BYM30" s="296"/>
      <c r="BYN30" s="296"/>
      <c r="BYO30" s="296"/>
      <c r="BYP30" s="296"/>
      <c r="BYQ30" s="296"/>
      <c r="BYR30" s="296"/>
      <c r="BYS30" s="296"/>
      <c r="BYT30" s="296"/>
      <c r="BYU30" s="296"/>
      <c r="BYV30" s="296"/>
      <c r="BYW30" s="296"/>
      <c r="BYX30" s="296"/>
      <c r="BYY30" s="296"/>
      <c r="BYZ30" s="296"/>
      <c r="BZA30" s="296"/>
      <c r="BZB30" s="296"/>
      <c r="BZC30" s="296"/>
      <c r="BZD30" s="296"/>
      <c r="BZE30" s="296"/>
      <c r="BZF30" s="296"/>
      <c r="BZG30" s="296"/>
      <c r="BZH30" s="296"/>
      <c r="BZI30" s="296"/>
      <c r="BZJ30" s="296"/>
      <c r="BZK30" s="296"/>
      <c r="BZL30" s="296"/>
      <c r="BZM30" s="296"/>
      <c r="BZN30" s="296"/>
      <c r="BZO30" s="296"/>
      <c r="BZP30" s="296"/>
      <c r="BZQ30" s="296"/>
      <c r="BZR30" s="296"/>
      <c r="BZS30" s="296"/>
      <c r="BZT30" s="296"/>
      <c r="BZU30" s="296"/>
      <c r="BZV30" s="296"/>
      <c r="BZW30" s="296"/>
      <c r="BZX30" s="296"/>
      <c r="BZY30" s="296"/>
      <c r="BZZ30" s="296"/>
      <c r="CAA30" s="296"/>
      <c r="CAB30" s="296"/>
      <c r="CAC30" s="296"/>
      <c r="CAD30" s="296"/>
      <c r="CAE30" s="296"/>
      <c r="CAF30" s="296"/>
      <c r="CAG30" s="296"/>
      <c r="CAH30" s="296"/>
      <c r="CAI30" s="296"/>
      <c r="CAJ30" s="296"/>
      <c r="CAK30" s="296"/>
      <c r="CAL30" s="296"/>
      <c r="CAM30" s="296"/>
      <c r="CAN30" s="296"/>
      <c r="CAO30" s="296"/>
      <c r="CAP30" s="296"/>
      <c r="CAQ30" s="296"/>
      <c r="CAR30" s="296"/>
      <c r="CAS30" s="296"/>
      <c r="CAT30" s="296"/>
      <c r="CAU30" s="296"/>
      <c r="CAV30" s="296"/>
      <c r="CAW30" s="296"/>
      <c r="CAX30" s="296"/>
      <c r="CAY30" s="296"/>
      <c r="CAZ30" s="296"/>
      <c r="CBA30" s="296"/>
      <c r="CBB30" s="296"/>
      <c r="CBC30" s="296"/>
      <c r="CBD30" s="296"/>
      <c r="CBE30" s="296"/>
      <c r="CBF30" s="296"/>
      <c r="CBG30" s="296"/>
      <c r="CBH30" s="296"/>
      <c r="CBI30" s="296"/>
      <c r="CBJ30" s="296"/>
      <c r="CBK30" s="296"/>
      <c r="CBL30" s="296"/>
      <c r="CBM30" s="296"/>
      <c r="CBN30" s="296"/>
      <c r="CBO30" s="296"/>
      <c r="CBP30" s="296"/>
      <c r="CBQ30" s="296"/>
      <c r="CBR30" s="296"/>
      <c r="CBS30" s="296"/>
      <c r="CBT30" s="296"/>
      <c r="CBU30" s="296"/>
      <c r="CBV30" s="296"/>
      <c r="CBW30" s="296"/>
      <c r="CBX30" s="296"/>
      <c r="CBY30" s="296"/>
      <c r="CBZ30" s="296"/>
      <c r="CCA30" s="296"/>
      <c r="CCB30" s="296"/>
      <c r="CCC30" s="296"/>
      <c r="CCD30" s="296"/>
      <c r="CCE30" s="296"/>
      <c r="CCF30" s="296"/>
      <c r="CCG30" s="296"/>
      <c r="CCH30" s="296"/>
      <c r="CCI30" s="296"/>
      <c r="CCJ30" s="296"/>
      <c r="CCK30" s="296"/>
      <c r="CCL30" s="296"/>
      <c r="CCM30" s="296"/>
      <c r="CCN30" s="296"/>
      <c r="CCO30" s="296"/>
      <c r="CCP30" s="296"/>
      <c r="CCQ30" s="296"/>
      <c r="CCR30" s="296"/>
      <c r="CCS30" s="296"/>
      <c r="CCT30" s="296"/>
      <c r="CCU30" s="296"/>
      <c r="CCV30" s="296"/>
      <c r="CCW30" s="296"/>
      <c r="CCX30" s="296"/>
      <c r="CCY30" s="296"/>
      <c r="CCZ30" s="296"/>
      <c r="CDA30" s="296"/>
      <c r="CDB30" s="296"/>
      <c r="CDC30" s="296"/>
      <c r="CDD30" s="296"/>
      <c r="CDE30" s="296"/>
      <c r="CDF30" s="296"/>
      <c r="CDG30" s="296"/>
      <c r="CDH30" s="296"/>
      <c r="CDI30" s="296"/>
      <c r="CDJ30" s="296"/>
      <c r="CDK30" s="296"/>
      <c r="CDL30" s="296"/>
      <c r="CDM30" s="296"/>
      <c r="CDN30" s="296"/>
      <c r="CDO30" s="296"/>
      <c r="CDP30" s="296"/>
      <c r="CDQ30" s="296"/>
      <c r="CDR30" s="296"/>
      <c r="CDS30" s="296"/>
      <c r="CDT30" s="296"/>
      <c r="CDU30" s="296"/>
      <c r="CDV30" s="296"/>
      <c r="CDW30" s="296"/>
      <c r="CDX30" s="296"/>
      <c r="CDY30" s="296"/>
      <c r="CDZ30" s="296"/>
      <c r="CEA30" s="296"/>
      <c r="CEB30" s="296"/>
      <c r="CEC30" s="296"/>
      <c r="CED30" s="296"/>
      <c r="CEE30" s="296"/>
      <c r="CEF30" s="296"/>
      <c r="CEG30" s="296"/>
      <c r="CEH30" s="296"/>
      <c r="CEI30" s="296"/>
      <c r="CEJ30" s="296"/>
      <c r="CEK30" s="296"/>
      <c r="CEL30" s="296"/>
      <c r="CEM30" s="296"/>
      <c r="CEN30" s="296"/>
      <c r="CEO30" s="296"/>
      <c r="CEP30" s="296"/>
      <c r="CEQ30" s="296"/>
      <c r="CER30" s="296"/>
      <c r="CES30" s="296"/>
      <c r="CET30" s="296"/>
      <c r="CEU30" s="296"/>
      <c r="CEV30" s="296"/>
      <c r="CEW30" s="296"/>
      <c r="CEX30" s="296"/>
      <c r="CEY30" s="296"/>
      <c r="CEZ30" s="296"/>
      <c r="CFA30" s="296"/>
      <c r="CFB30" s="296"/>
      <c r="CFC30" s="296"/>
      <c r="CFD30" s="296"/>
      <c r="CFE30" s="296"/>
      <c r="CFF30" s="296"/>
      <c r="CFG30" s="296"/>
      <c r="CFH30" s="296"/>
      <c r="CFI30" s="296"/>
      <c r="CFJ30" s="296"/>
      <c r="CFK30" s="296"/>
      <c r="CFL30" s="296"/>
      <c r="CFM30" s="296"/>
      <c r="CFN30" s="296"/>
      <c r="CFO30" s="296"/>
      <c r="CFP30" s="296"/>
      <c r="CFQ30" s="296"/>
      <c r="CFR30" s="296"/>
      <c r="CFS30" s="296"/>
      <c r="CFT30" s="296"/>
      <c r="CFU30" s="296"/>
      <c r="CFV30" s="296"/>
      <c r="CFW30" s="296"/>
      <c r="CFX30" s="296"/>
      <c r="CFY30" s="296"/>
      <c r="CFZ30" s="296"/>
      <c r="CGA30" s="296"/>
      <c r="CGB30" s="296"/>
      <c r="CGC30" s="296"/>
      <c r="CGD30" s="296"/>
      <c r="CGE30" s="296"/>
      <c r="CGF30" s="296"/>
      <c r="CGG30" s="296"/>
      <c r="CGH30" s="296"/>
      <c r="CGI30" s="296"/>
      <c r="CGJ30" s="296"/>
      <c r="CGK30" s="296"/>
      <c r="CGL30" s="296"/>
      <c r="CGM30" s="296"/>
      <c r="CGN30" s="296"/>
      <c r="CGO30" s="296"/>
      <c r="CGP30" s="296"/>
      <c r="CGQ30" s="296"/>
      <c r="CGR30" s="296"/>
      <c r="CGS30" s="296"/>
      <c r="CGT30" s="296"/>
      <c r="CGU30" s="296"/>
      <c r="CGV30" s="296"/>
      <c r="CGW30" s="296"/>
      <c r="CGX30" s="296"/>
      <c r="CGY30" s="296"/>
      <c r="CGZ30" s="296"/>
      <c r="CHA30" s="296"/>
      <c r="CHB30" s="296"/>
      <c r="CHC30" s="296"/>
      <c r="CHD30" s="296"/>
      <c r="CHE30" s="296"/>
      <c r="CHF30" s="296"/>
      <c r="CHG30" s="296"/>
      <c r="CHH30" s="296"/>
      <c r="CHI30" s="296"/>
      <c r="CHJ30" s="296"/>
      <c r="CHK30" s="296"/>
      <c r="CHL30" s="296"/>
      <c r="CHM30" s="296"/>
      <c r="CHN30" s="296"/>
      <c r="CHO30" s="296"/>
      <c r="CHP30" s="296"/>
      <c r="CHQ30" s="296"/>
      <c r="CHR30" s="296"/>
      <c r="CHS30" s="296"/>
      <c r="CHT30" s="296"/>
      <c r="CHU30" s="296"/>
      <c r="CHV30" s="296"/>
      <c r="CHW30" s="296"/>
      <c r="CHX30" s="296"/>
      <c r="CHY30" s="296"/>
      <c r="CHZ30" s="296"/>
      <c r="CIA30" s="296"/>
      <c r="CIB30" s="296"/>
      <c r="CIC30" s="296"/>
      <c r="CID30" s="296"/>
      <c r="CIE30" s="296"/>
      <c r="CIF30" s="296"/>
      <c r="CIG30" s="296"/>
      <c r="CIH30" s="296"/>
      <c r="CII30" s="296"/>
      <c r="CIJ30" s="296"/>
      <c r="CIK30" s="296"/>
      <c r="CIL30" s="296"/>
      <c r="CIM30" s="296"/>
      <c r="CIN30" s="296"/>
      <c r="CIO30" s="296"/>
      <c r="CIP30" s="296"/>
      <c r="CIQ30" s="296"/>
      <c r="CIR30" s="296"/>
      <c r="CIS30" s="296"/>
      <c r="CIT30" s="296"/>
      <c r="CIU30" s="296"/>
      <c r="CIV30" s="296"/>
      <c r="CIW30" s="296"/>
      <c r="CIX30" s="296"/>
      <c r="CIY30" s="296"/>
      <c r="CIZ30" s="296"/>
      <c r="CJA30" s="296"/>
      <c r="CJB30" s="296"/>
      <c r="CJC30" s="296"/>
      <c r="CJD30" s="296"/>
      <c r="CJE30" s="296"/>
      <c r="CJF30" s="296"/>
      <c r="CJG30" s="296"/>
      <c r="CJH30" s="296"/>
      <c r="CJI30" s="296"/>
      <c r="CJJ30" s="296"/>
      <c r="CJK30" s="296"/>
      <c r="CJL30" s="296"/>
      <c r="CJM30" s="296"/>
      <c r="CJN30" s="296"/>
      <c r="CJO30" s="296"/>
      <c r="CJP30" s="296"/>
      <c r="CJQ30" s="296"/>
      <c r="CJR30" s="296"/>
      <c r="CJS30" s="296"/>
      <c r="CJT30" s="296"/>
      <c r="CJU30" s="296"/>
      <c r="CJV30" s="296"/>
      <c r="CJW30" s="296"/>
      <c r="CJX30" s="296"/>
      <c r="CJY30" s="296"/>
      <c r="CJZ30" s="296"/>
      <c r="CKA30" s="296"/>
      <c r="CKB30" s="296"/>
      <c r="CKC30" s="296"/>
      <c r="CKD30" s="296"/>
      <c r="CKE30" s="296"/>
      <c r="CKF30" s="296"/>
      <c r="CKG30" s="296"/>
      <c r="CKH30" s="296"/>
      <c r="CKI30" s="296"/>
      <c r="CKJ30" s="296"/>
      <c r="CKK30" s="296"/>
      <c r="CKL30" s="296"/>
      <c r="CKM30" s="296"/>
      <c r="CKN30" s="296"/>
      <c r="CKO30" s="296"/>
      <c r="CKP30" s="296"/>
      <c r="CKQ30" s="296"/>
      <c r="CKR30" s="296"/>
      <c r="CKS30" s="296"/>
      <c r="CKT30" s="296"/>
      <c r="CKU30" s="296"/>
      <c r="CKV30" s="296"/>
      <c r="CKW30" s="296"/>
      <c r="CKX30" s="296"/>
      <c r="CKY30" s="296"/>
      <c r="CKZ30" s="296"/>
      <c r="CLA30" s="296"/>
      <c r="CLB30" s="296"/>
      <c r="CLC30" s="296"/>
      <c r="CLD30" s="296"/>
      <c r="CLE30" s="296"/>
      <c r="CLF30" s="296"/>
      <c r="CLG30" s="296"/>
      <c r="CLH30" s="296"/>
      <c r="CLI30" s="296"/>
      <c r="CLJ30" s="296"/>
      <c r="CLK30" s="296"/>
      <c r="CLL30" s="296"/>
      <c r="CLM30" s="296"/>
      <c r="CLN30" s="296"/>
      <c r="CLO30" s="296"/>
      <c r="CLP30" s="296"/>
      <c r="CLQ30" s="296"/>
      <c r="CLR30" s="296"/>
      <c r="CLS30" s="296"/>
      <c r="CLT30" s="296"/>
      <c r="CLU30" s="296"/>
      <c r="CLV30" s="296"/>
      <c r="CLW30" s="296"/>
      <c r="CLX30" s="296"/>
      <c r="CLY30" s="296"/>
      <c r="CLZ30" s="296"/>
      <c r="CMA30" s="296"/>
      <c r="CMB30" s="296"/>
      <c r="CMC30" s="296"/>
      <c r="CMD30" s="296"/>
      <c r="CME30" s="296"/>
      <c r="CMF30" s="296"/>
      <c r="CMG30" s="296"/>
      <c r="CMH30" s="296"/>
      <c r="CMI30" s="296"/>
      <c r="CMJ30" s="296"/>
      <c r="CMK30" s="296"/>
      <c r="CML30" s="296"/>
      <c r="CMM30" s="296"/>
      <c r="CMN30" s="296"/>
      <c r="CMO30" s="296"/>
      <c r="CMP30" s="296"/>
      <c r="CMQ30" s="296"/>
      <c r="CMR30" s="296"/>
      <c r="CMS30" s="296"/>
      <c r="CMT30" s="296"/>
      <c r="CMU30" s="296"/>
      <c r="CMV30" s="296"/>
      <c r="CMW30" s="296"/>
      <c r="CMX30" s="296"/>
      <c r="CMY30" s="296"/>
      <c r="CMZ30" s="296"/>
      <c r="CNA30" s="296"/>
      <c r="CNB30" s="296"/>
      <c r="CNC30" s="296"/>
      <c r="CND30" s="296"/>
      <c r="CNE30" s="296"/>
      <c r="CNF30" s="296"/>
      <c r="CNG30" s="296"/>
      <c r="CNH30" s="296"/>
      <c r="CNI30" s="296"/>
      <c r="CNJ30" s="296"/>
      <c r="CNK30" s="296"/>
      <c r="CNL30" s="296"/>
      <c r="CNM30" s="296"/>
      <c r="CNN30" s="296"/>
      <c r="CNO30" s="296"/>
      <c r="CNP30" s="296"/>
      <c r="CNQ30" s="296"/>
      <c r="CNR30" s="296"/>
      <c r="CNS30" s="296"/>
      <c r="CNT30" s="296"/>
      <c r="CNU30" s="296"/>
      <c r="CNV30" s="296"/>
      <c r="CNW30" s="296"/>
      <c r="CNX30" s="296"/>
      <c r="CNY30" s="296"/>
      <c r="CNZ30" s="296"/>
      <c r="COA30" s="296"/>
      <c r="COB30" s="296"/>
      <c r="COC30" s="296"/>
      <c r="COD30" s="296"/>
      <c r="COE30" s="296"/>
      <c r="COF30" s="296"/>
      <c r="COG30" s="296"/>
      <c r="COH30" s="296"/>
      <c r="COI30" s="296"/>
      <c r="COJ30" s="296"/>
      <c r="COK30" s="296"/>
      <c r="COL30" s="296"/>
      <c r="COM30" s="296"/>
      <c r="CON30" s="296"/>
      <c r="COO30" s="296"/>
      <c r="COP30" s="296"/>
      <c r="COQ30" s="296"/>
      <c r="COR30" s="296"/>
      <c r="COS30" s="296"/>
      <c r="COT30" s="296"/>
      <c r="COU30" s="296"/>
      <c r="COV30" s="296"/>
      <c r="COW30" s="296"/>
      <c r="COX30" s="296"/>
      <c r="COY30" s="296"/>
      <c r="COZ30" s="296"/>
      <c r="CPA30" s="296"/>
      <c r="CPB30" s="296"/>
      <c r="CPC30" s="296"/>
      <c r="CPD30" s="296"/>
      <c r="CPE30" s="296"/>
      <c r="CPF30" s="296"/>
      <c r="CPG30" s="296"/>
      <c r="CPH30" s="296"/>
      <c r="CPI30" s="296"/>
      <c r="CPJ30" s="296"/>
      <c r="CPK30" s="296"/>
      <c r="CPL30" s="296"/>
      <c r="CPM30" s="296"/>
      <c r="CPN30" s="296"/>
      <c r="CPO30" s="296"/>
      <c r="CPP30" s="296"/>
      <c r="CPQ30" s="296"/>
      <c r="CPR30" s="296"/>
      <c r="CPS30" s="296"/>
      <c r="CPT30" s="296"/>
      <c r="CPU30" s="296"/>
      <c r="CPV30" s="296"/>
      <c r="CPW30" s="296"/>
      <c r="CPX30" s="296"/>
      <c r="CPY30" s="296"/>
      <c r="CPZ30" s="296"/>
      <c r="CQA30" s="296"/>
      <c r="CQB30" s="296"/>
      <c r="CQC30" s="296"/>
      <c r="CQD30" s="296"/>
      <c r="CQE30" s="296"/>
      <c r="CQF30" s="296"/>
      <c r="CQG30" s="296"/>
      <c r="CQH30" s="296"/>
      <c r="CQI30" s="296"/>
      <c r="CQJ30" s="296"/>
      <c r="CQK30" s="296"/>
      <c r="CQL30" s="296"/>
      <c r="CQM30" s="296"/>
      <c r="CQN30" s="296"/>
      <c r="CQO30" s="296"/>
      <c r="CQP30" s="296"/>
      <c r="CQQ30" s="296"/>
      <c r="CQR30" s="296"/>
      <c r="CQS30" s="296"/>
      <c r="CQT30" s="296"/>
      <c r="CQU30" s="296"/>
      <c r="CQV30" s="296"/>
      <c r="CQW30" s="296"/>
      <c r="CQX30" s="296"/>
      <c r="CQY30" s="296"/>
      <c r="CQZ30" s="296"/>
      <c r="CRA30" s="296"/>
      <c r="CRB30" s="296"/>
      <c r="CRC30" s="296"/>
      <c r="CRD30" s="296"/>
      <c r="CRE30" s="296"/>
      <c r="CRF30" s="296"/>
      <c r="CRG30" s="296"/>
      <c r="CRH30" s="296"/>
      <c r="CRI30" s="296"/>
      <c r="CRJ30" s="296"/>
      <c r="CRK30" s="296"/>
      <c r="CRL30" s="296"/>
      <c r="CRM30" s="296"/>
      <c r="CRN30" s="296"/>
      <c r="CRO30" s="296"/>
      <c r="CRP30" s="296"/>
      <c r="CRQ30" s="296"/>
      <c r="CRR30" s="296"/>
      <c r="CRS30" s="296"/>
      <c r="CRT30" s="296"/>
      <c r="CRU30" s="296"/>
      <c r="CRV30" s="296"/>
      <c r="CRW30" s="296"/>
      <c r="CRX30" s="296"/>
      <c r="CRY30" s="296"/>
      <c r="CRZ30" s="296"/>
      <c r="CSA30" s="296"/>
      <c r="CSB30" s="296"/>
      <c r="CSC30" s="296"/>
      <c r="CSD30" s="296"/>
      <c r="CSE30" s="296"/>
      <c r="CSF30" s="296"/>
      <c r="CSG30" s="296"/>
      <c r="CSH30" s="296"/>
      <c r="CSI30" s="296"/>
      <c r="CSJ30" s="296"/>
      <c r="CSK30" s="296"/>
      <c r="CSL30" s="296"/>
      <c r="CSM30" s="296"/>
      <c r="CSN30" s="296"/>
      <c r="CSO30" s="296"/>
      <c r="CSP30" s="296"/>
      <c r="CSQ30" s="296"/>
      <c r="CSR30" s="296"/>
      <c r="CSS30" s="296"/>
      <c r="CST30" s="296"/>
      <c r="CSU30" s="296"/>
      <c r="CSV30" s="296"/>
      <c r="CSW30" s="296"/>
      <c r="CSX30" s="296"/>
      <c r="CSY30" s="296"/>
      <c r="CSZ30" s="296"/>
      <c r="CTA30" s="296"/>
      <c r="CTB30" s="296"/>
      <c r="CTC30" s="296"/>
      <c r="CTD30" s="296"/>
      <c r="CTE30" s="296"/>
      <c r="CTF30" s="296"/>
      <c r="CTG30" s="296"/>
      <c r="CTH30" s="296"/>
      <c r="CTI30" s="296"/>
      <c r="CTJ30" s="296"/>
      <c r="CTK30" s="296"/>
      <c r="CTL30" s="296"/>
      <c r="CTM30" s="296"/>
      <c r="CTN30" s="296"/>
      <c r="CTO30" s="296"/>
      <c r="CTP30" s="296"/>
      <c r="CTQ30" s="296"/>
      <c r="CTR30" s="296"/>
      <c r="CTS30" s="296"/>
      <c r="CTT30" s="296"/>
      <c r="CTU30" s="296"/>
      <c r="CTV30" s="296"/>
      <c r="CTW30" s="296"/>
      <c r="CTX30" s="296"/>
      <c r="CTY30" s="296"/>
      <c r="CTZ30" s="296"/>
      <c r="CUA30" s="296"/>
      <c r="CUB30" s="296"/>
      <c r="CUC30" s="296"/>
      <c r="CUD30" s="296"/>
      <c r="CUE30" s="296"/>
      <c r="CUF30" s="296"/>
      <c r="CUG30" s="296"/>
      <c r="CUH30" s="296"/>
      <c r="CUI30" s="296"/>
      <c r="CUJ30" s="296"/>
      <c r="CUK30" s="296"/>
      <c r="CUL30" s="296"/>
      <c r="CUM30" s="296"/>
      <c r="CUN30" s="296"/>
      <c r="CUO30" s="296"/>
      <c r="CUP30" s="296"/>
      <c r="CUQ30" s="296"/>
      <c r="CUR30" s="296"/>
      <c r="CUS30" s="296"/>
      <c r="CUT30" s="296"/>
      <c r="CUU30" s="296"/>
      <c r="CUV30" s="296"/>
      <c r="CUW30" s="296"/>
      <c r="CUX30" s="296"/>
    </row>
    <row r="31" spans="1:2598" s="296" customFormat="1" ht="15" customHeight="1" x14ac:dyDescent="0.15">
      <c r="A31" s="298"/>
      <c r="B31" s="374" t="s">
        <v>264</v>
      </c>
      <c r="C31" s="317" t="s">
        <v>259</v>
      </c>
      <c r="D31" s="318">
        <v>0</v>
      </c>
      <c r="E31" s="303">
        <v>860.19399999999996</v>
      </c>
      <c r="F31" s="303">
        <v>115.9789482660173</v>
      </c>
      <c r="G31" s="304">
        <v>0</v>
      </c>
      <c r="H31" s="303">
        <v>1248.1604200000004</v>
      </c>
      <c r="I31" s="319">
        <v>102.48790268022657</v>
      </c>
      <c r="J31" s="320">
        <v>0</v>
      </c>
      <c r="K31" s="303">
        <v>250.27500000000003</v>
      </c>
      <c r="L31" s="303">
        <v>24.685446622879173</v>
      </c>
      <c r="M31" s="304">
        <v>0</v>
      </c>
      <c r="N31" s="303">
        <v>165.84899999999999</v>
      </c>
      <c r="O31" s="319">
        <v>19.487786621646578</v>
      </c>
      <c r="P31" s="284"/>
      <c r="Q31" s="285"/>
      <c r="R31" s="375"/>
      <c r="S31" s="374"/>
      <c r="T31" s="321"/>
      <c r="U31" s="381"/>
      <c r="V31" s="322"/>
      <c r="W31" s="322"/>
      <c r="X31" s="322"/>
      <c r="Y31" s="322"/>
      <c r="Z31" s="322"/>
      <c r="AA31" s="322"/>
      <c r="AB31" s="382"/>
      <c r="AC31" s="285"/>
      <c r="AD31" s="313"/>
      <c r="AE31" s="374"/>
      <c r="AF31" s="321"/>
      <c r="AG31" s="314"/>
      <c r="AH31" s="315"/>
    </row>
    <row r="32" spans="1:2598" s="296" customFormat="1" ht="15" customHeight="1" x14ac:dyDescent="0.15">
      <c r="A32" s="298" t="s">
        <v>170</v>
      </c>
      <c r="B32" s="371" t="s">
        <v>104</v>
      </c>
      <c r="C32" s="317" t="s">
        <v>259</v>
      </c>
      <c r="D32" s="318">
        <v>0</v>
      </c>
      <c r="E32" s="303">
        <v>27.064</v>
      </c>
      <c r="F32" s="303">
        <v>6.9610058551614262</v>
      </c>
      <c r="G32" s="304">
        <v>0</v>
      </c>
      <c r="H32" s="303">
        <v>2.4619999999999993</v>
      </c>
      <c r="I32" s="319">
        <v>7.5942453843834796</v>
      </c>
      <c r="J32" s="320">
        <v>0</v>
      </c>
      <c r="K32" s="303">
        <v>40</v>
      </c>
      <c r="L32" s="303">
        <v>9.8534660722381737</v>
      </c>
      <c r="M32" s="304">
        <v>0</v>
      </c>
      <c r="N32" s="303">
        <v>0</v>
      </c>
      <c r="O32" s="319">
        <v>0</v>
      </c>
      <c r="P32" s="284"/>
      <c r="Q32" s="285"/>
      <c r="R32" s="307" t="str">
        <f>A32</f>
        <v>5.1</v>
      </c>
      <c r="S32" s="371" t="str">
        <f>B32</f>
        <v>WOOD PELLETS</v>
      </c>
      <c r="T32" s="321" t="s">
        <v>60</v>
      </c>
      <c r="U32" s="311"/>
      <c r="V32" s="311"/>
      <c r="W32" s="311"/>
      <c r="X32" s="311"/>
      <c r="Y32" s="311"/>
      <c r="Z32" s="311"/>
      <c r="AA32" s="311"/>
      <c r="AB32" s="312"/>
      <c r="AC32" s="285" t="s">
        <v>0</v>
      </c>
      <c r="AD32" s="313" t="str">
        <f>A32</f>
        <v>5.1</v>
      </c>
      <c r="AE32" s="371" t="str">
        <f>B32</f>
        <v>WOOD PELLETS</v>
      </c>
      <c r="AF32" s="321" t="s">
        <v>60</v>
      </c>
      <c r="AG32" s="314" t="str">
        <f>IF(ISNUMBER(#REF!+E32-K32),#REF!+E32-K32,IF(ISNUMBER(K32-E32),"NT " &amp; K32-E32,"…"))</f>
        <v>NT 12.936</v>
      </c>
      <c r="AH32" s="315" t="str">
        <f>IF(ISNUMBER(#REF!+H32-N32),#REF!+H32-N32,IF(ISNUMBER(N32-H32),"NT " &amp; N32-H32,"…"))</f>
        <v>NT -2.462</v>
      </c>
    </row>
    <row r="33" spans="1:2598" s="296" customFormat="1" ht="15" customHeight="1" x14ac:dyDescent="0.15">
      <c r="A33" s="298" t="s">
        <v>171</v>
      </c>
      <c r="B33" s="371" t="s">
        <v>106</v>
      </c>
      <c r="C33" s="317" t="s">
        <v>259</v>
      </c>
      <c r="D33" s="318">
        <v>0</v>
      </c>
      <c r="E33" s="303">
        <v>0</v>
      </c>
      <c r="F33" s="303">
        <v>0</v>
      </c>
      <c r="G33" s="304">
        <v>0</v>
      </c>
      <c r="H33" s="303">
        <v>0</v>
      </c>
      <c r="I33" s="319">
        <v>0</v>
      </c>
      <c r="J33" s="320">
        <v>0</v>
      </c>
      <c r="K33" s="303">
        <v>0</v>
      </c>
      <c r="L33" s="303">
        <v>0</v>
      </c>
      <c r="M33" s="304">
        <v>0</v>
      </c>
      <c r="N33" s="303">
        <v>0</v>
      </c>
      <c r="O33" s="319">
        <v>0</v>
      </c>
      <c r="P33" s="284"/>
      <c r="Q33" s="285"/>
      <c r="R33" s="307" t="str">
        <f>A33</f>
        <v>5.2</v>
      </c>
      <c r="S33" s="371" t="str">
        <f>B33</f>
        <v>OTHER AGGLOMERATES</v>
      </c>
      <c r="T33" s="321" t="s">
        <v>60</v>
      </c>
      <c r="U33" s="343"/>
      <c r="V33" s="343"/>
      <c r="W33" s="343"/>
      <c r="X33" s="343"/>
      <c r="Y33" s="343"/>
      <c r="Z33" s="343"/>
      <c r="AA33" s="343"/>
      <c r="AB33" s="344"/>
      <c r="AC33" s="285"/>
      <c r="AD33" s="273" t="str">
        <f>A33</f>
        <v>5.2</v>
      </c>
      <c r="AE33" s="371" t="str">
        <f>B33</f>
        <v>OTHER AGGLOMERATES</v>
      </c>
      <c r="AF33" s="321" t="s">
        <v>60</v>
      </c>
      <c r="AG33" s="373" t="str">
        <f>IF(ISNUMBER(#REF!+E33-K33),#REF!+E33-K33,IF(ISNUMBER(K33-E33),"NT " &amp; K33-E33,"…"))</f>
        <v>NT 0</v>
      </c>
      <c r="AH33" s="315" t="str">
        <f>IF(ISNUMBER(#REF!+H33-N33),#REF!+H33-N33,IF(ISNUMBER(N33-H33),"NT " &amp; N33-H33,"…"))</f>
        <v>NT 0</v>
      </c>
    </row>
    <row r="34" spans="1:2598" s="296" customFormat="1" ht="15" customHeight="1" x14ac:dyDescent="0.15">
      <c r="A34" s="298"/>
      <c r="B34" s="374" t="s">
        <v>264</v>
      </c>
      <c r="C34" s="317" t="s">
        <v>259</v>
      </c>
      <c r="D34" s="318">
        <v>0</v>
      </c>
      <c r="E34" s="303">
        <v>860.19399999999996</v>
      </c>
      <c r="F34" s="303">
        <v>115.9789482660173</v>
      </c>
      <c r="G34" s="304">
        <v>0</v>
      </c>
      <c r="H34" s="303">
        <v>1248.1604200000004</v>
      </c>
      <c r="I34" s="319">
        <v>102.48790268022657</v>
      </c>
      <c r="J34" s="320">
        <v>0</v>
      </c>
      <c r="K34" s="303">
        <v>250.27500000000003</v>
      </c>
      <c r="L34" s="303">
        <v>24.685446622879173</v>
      </c>
      <c r="M34" s="304">
        <v>0</v>
      </c>
      <c r="N34" s="303">
        <v>165.84899999999999</v>
      </c>
      <c r="O34" s="319">
        <v>19.487786621646578</v>
      </c>
      <c r="P34" s="284"/>
      <c r="Q34" s="285"/>
      <c r="R34" s="307"/>
      <c r="S34" s="371"/>
      <c r="T34" s="321"/>
      <c r="U34" s="343"/>
      <c r="V34" s="343"/>
      <c r="W34" s="343"/>
      <c r="X34" s="343"/>
      <c r="Y34" s="343"/>
      <c r="Z34" s="343"/>
      <c r="AA34" s="343"/>
      <c r="AB34" s="344"/>
      <c r="AC34" s="285"/>
      <c r="AD34" s="313"/>
      <c r="AE34" s="371"/>
      <c r="AF34" s="321"/>
      <c r="AG34" s="373"/>
      <c r="AH34" s="315"/>
    </row>
    <row r="35" spans="1:2598" s="297" customFormat="1" ht="15" customHeight="1" x14ac:dyDescent="0.15">
      <c r="A35" s="383" t="s">
        <v>172</v>
      </c>
      <c r="B35" s="362" t="s">
        <v>220</v>
      </c>
      <c r="C35" s="279" t="s">
        <v>259</v>
      </c>
      <c r="D35" s="349">
        <v>0</v>
      </c>
      <c r="E35" s="350">
        <v>36303.133819999995</v>
      </c>
      <c r="F35" s="350">
        <v>7855.9537890866677</v>
      </c>
      <c r="G35" s="351">
        <v>0</v>
      </c>
      <c r="H35" s="350">
        <v>30213.658320000002</v>
      </c>
      <c r="I35" s="282">
        <v>6511.0539352031992</v>
      </c>
      <c r="J35" s="360">
        <v>0</v>
      </c>
      <c r="K35" s="350">
        <v>34892.156300000002</v>
      </c>
      <c r="L35" s="350">
        <v>13636.743443324376</v>
      </c>
      <c r="M35" s="351">
        <v>0</v>
      </c>
      <c r="N35" s="350">
        <v>43605.397350000094</v>
      </c>
      <c r="O35" s="282">
        <v>16851.76203543934</v>
      </c>
      <c r="P35" s="284"/>
      <c r="Q35" s="285"/>
      <c r="R35" s="361" t="str">
        <f t="shared" ref="R35:S42" si="6">A35</f>
        <v>6</v>
      </c>
      <c r="S35" s="362" t="str">
        <f t="shared" si="6"/>
        <v>SAWNWOOD (INCLUDING SLEEPERS)</v>
      </c>
      <c r="T35" s="287" t="s">
        <v>263</v>
      </c>
      <c r="U35" s="363">
        <f>E35-(E36+E37)</f>
        <v>36303.133819999995</v>
      </c>
      <c r="V35" s="364">
        <f>F35-(F36+F37)</f>
        <v>7855.9537890866677</v>
      </c>
      <c r="W35" s="364">
        <f>H35-(H36+H37)</f>
        <v>30213.658320000002</v>
      </c>
      <c r="X35" s="364">
        <f>I35-(I36+I37)</f>
        <v>6511.0539352031992</v>
      </c>
      <c r="Y35" s="364">
        <f>K35-(K36+K37)</f>
        <v>34892.156300000002</v>
      </c>
      <c r="Z35" s="364">
        <f>L35-(L36+L37)</f>
        <v>13636.743443324376</v>
      </c>
      <c r="AA35" s="364">
        <f t="shared" ref="AA35:AB35" si="7">N35-(N36+N37)</f>
        <v>43605.397350000094</v>
      </c>
      <c r="AB35" s="365">
        <f t="shared" si="7"/>
        <v>16851.76203543934</v>
      </c>
      <c r="AC35" s="291"/>
      <c r="AD35" s="292" t="str">
        <f t="shared" ref="AD35:AE42" si="8">A35</f>
        <v>6</v>
      </c>
      <c r="AE35" s="362" t="str">
        <f t="shared" si="8"/>
        <v>SAWNWOOD (INCLUDING SLEEPERS)</v>
      </c>
      <c r="AF35" s="287" t="s">
        <v>263</v>
      </c>
      <c r="AG35" s="358" t="str">
        <f>IF(ISNUMBER(#REF!+E35-K35),#REF!+E35-K35,IF(ISNUMBER(K35-E35),"NT " &amp; K35-E35,"…"))</f>
        <v>NT -1410.97751999999</v>
      </c>
      <c r="AH35" s="359" t="str">
        <f>IF(ISNUMBER(#REF!+H35-N35),#REF!+H35-N35,IF(ISNUMBER(N35-H35),"NT " &amp; N35-H35,"…"))</f>
        <v>NT 13391.7390300001</v>
      </c>
      <c r="AI35" s="296"/>
      <c r="AJ35" s="296"/>
      <c r="AK35" s="296"/>
      <c r="AL35" s="296"/>
      <c r="AM35" s="296"/>
      <c r="AN35" s="296"/>
      <c r="AO35" s="296"/>
      <c r="AP35" s="296"/>
      <c r="AQ35" s="296"/>
      <c r="AR35" s="296"/>
      <c r="AS35" s="296"/>
      <c r="AT35" s="296"/>
      <c r="AU35" s="296"/>
      <c r="AV35" s="296"/>
      <c r="AW35" s="296"/>
      <c r="AX35" s="296"/>
      <c r="AY35" s="296"/>
      <c r="AZ35" s="296"/>
      <c r="BA35" s="296"/>
      <c r="BB35" s="296"/>
      <c r="BC35" s="296"/>
      <c r="BD35" s="296"/>
      <c r="BE35" s="296"/>
      <c r="BF35" s="296"/>
      <c r="BG35" s="296"/>
      <c r="BH35" s="296"/>
      <c r="BI35" s="296"/>
      <c r="BJ35" s="296"/>
      <c r="BK35" s="296"/>
      <c r="BL35" s="296"/>
      <c r="BM35" s="296"/>
      <c r="BN35" s="296"/>
      <c r="BO35" s="296"/>
      <c r="BP35" s="296"/>
      <c r="BQ35" s="296"/>
      <c r="BR35" s="296"/>
      <c r="BS35" s="296"/>
      <c r="BT35" s="296"/>
      <c r="BU35" s="296"/>
      <c r="BV35" s="296"/>
      <c r="BW35" s="296"/>
      <c r="BX35" s="296"/>
      <c r="BY35" s="296"/>
      <c r="BZ35" s="296"/>
      <c r="CA35" s="296"/>
      <c r="CB35" s="296"/>
      <c r="CC35" s="296"/>
      <c r="CD35" s="296"/>
      <c r="CE35" s="296"/>
      <c r="CF35" s="296"/>
      <c r="CG35" s="296"/>
      <c r="CH35" s="296"/>
      <c r="CI35" s="296"/>
      <c r="CJ35" s="296"/>
      <c r="CK35" s="296"/>
      <c r="CL35" s="296"/>
      <c r="CM35" s="296"/>
      <c r="CN35" s="296"/>
      <c r="CO35" s="296"/>
      <c r="CP35" s="296"/>
      <c r="CQ35" s="296"/>
      <c r="CR35" s="296"/>
      <c r="CS35" s="296"/>
      <c r="CT35" s="296"/>
      <c r="CU35" s="296"/>
      <c r="CV35" s="296"/>
      <c r="CW35" s="296"/>
      <c r="CX35" s="296"/>
      <c r="CY35" s="296"/>
      <c r="CZ35" s="296"/>
      <c r="DA35" s="296"/>
      <c r="DB35" s="296"/>
      <c r="DC35" s="296"/>
      <c r="DD35" s="296"/>
      <c r="DE35" s="296"/>
      <c r="DF35" s="296"/>
      <c r="DG35" s="296"/>
      <c r="DH35" s="296"/>
      <c r="DI35" s="296"/>
      <c r="DJ35" s="296"/>
      <c r="DK35" s="296"/>
      <c r="DL35" s="296"/>
      <c r="DM35" s="296"/>
      <c r="DN35" s="296"/>
      <c r="DO35" s="296"/>
      <c r="DP35" s="296"/>
      <c r="DQ35" s="296"/>
      <c r="DR35" s="296"/>
      <c r="DS35" s="296"/>
      <c r="DT35" s="296"/>
      <c r="DU35" s="296"/>
      <c r="DV35" s="296"/>
      <c r="DW35" s="296"/>
      <c r="DX35" s="296"/>
      <c r="DY35" s="296"/>
      <c r="DZ35" s="296"/>
      <c r="EA35" s="296"/>
      <c r="EB35" s="296"/>
      <c r="EC35" s="296"/>
      <c r="ED35" s="296"/>
      <c r="EE35" s="296"/>
      <c r="EF35" s="296"/>
      <c r="EG35" s="296"/>
      <c r="EH35" s="296"/>
      <c r="EI35" s="296"/>
      <c r="EJ35" s="296"/>
      <c r="EK35" s="296"/>
      <c r="EL35" s="296"/>
      <c r="EM35" s="296"/>
      <c r="EN35" s="296"/>
      <c r="EO35" s="296"/>
      <c r="EP35" s="296"/>
      <c r="EQ35" s="296"/>
      <c r="ER35" s="296"/>
      <c r="ES35" s="296"/>
      <c r="ET35" s="296"/>
      <c r="EU35" s="296"/>
      <c r="EV35" s="296"/>
      <c r="EW35" s="296"/>
      <c r="EX35" s="296"/>
      <c r="EY35" s="296"/>
      <c r="EZ35" s="296"/>
      <c r="FA35" s="296"/>
      <c r="FB35" s="296"/>
      <c r="FC35" s="296"/>
      <c r="FD35" s="296"/>
      <c r="FE35" s="296"/>
      <c r="FF35" s="296"/>
      <c r="FG35" s="296"/>
      <c r="FH35" s="296"/>
      <c r="FI35" s="296"/>
      <c r="FJ35" s="296"/>
      <c r="FK35" s="296"/>
      <c r="FL35" s="296"/>
      <c r="FM35" s="296"/>
      <c r="FN35" s="296"/>
      <c r="FO35" s="296"/>
      <c r="FP35" s="296"/>
      <c r="FQ35" s="296"/>
      <c r="FR35" s="296"/>
      <c r="FS35" s="296"/>
      <c r="FT35" s="296"/>
      <c r="FU35" s="296"/>
      <c r="FV35" s="296"/>
      <c r="FW35" s="296"/>
      <c r="FX35" s="296"/>
      <c r="FY35" s="296"/>
      <c r="FZ35" s="296"/>
      <c r="GA35" s="296"/>
      <c r="GB35" s="296"/>
      <c r="GC35" s="296"/>
      <c r="GD35" s="296"/>
      <c r="GE35" s="296"/>
      <c r="GF35" s="296"/>
      <c r="GG35" s="296"/>
      <c r="GH35" s="296"/>
      <c r="GI35" s="296"/>
      <c r="GJ35" s="296"/>
      <c r="GK35" s="296"/>
      <c r="GL35" s="296"/>
      <c r="GM35" s="296"/>
      <c r="GN35" s="296"/>
      <c r="GO35" s="296"/>
      <c r="GP35" s="296"/>
      <c r="GQ35" s="296"/>
      <c r="GR35" s="296"/>
      <c r="GS35" s="296"/>
      <c r="GT35" s="296"/>
      <c r="GU35" s="296"/>
      <c r="GV35" s="296"/>
      <c r="GW35" s="296"/>
      <c r="GX35" s="296"/>
      <c r="GY35" s="296"/>
      <c r="GZ35" s="296"/>
      <c r="HA35" s="296"/>
      <c r="HB35" s="296"/>
      <c r="HC35" s="296"/>
      <c r="HD35" s="296"/>
      <c r="HE35" s="296"/>
      <c r="HF35" s="296"/>
      <c r="HG35" s="296"/>
      <c r="HH35" s="296"/>
      <c r="HI35" s="296"/>
      <c r="HJ35" s="296"/>
      <c r="HK35" s="296"/>
      <c r="HL35" s="296"/>
      <c r="HM35" s="296"/>
      <c r="HN35" s="296"/>
      <c r="HO35" s="296"/>
      <c r="HP35" s="296"/>
      <c r="HQ35" s="296"/>
      <c r="HR35" s="296"/>
      <c r="HS35" s="296"/>
      <c r="HT35" s="296"/>
      <c r="HU35" s="296"/>
      <c r="HV35" s="296"/>
      <c r="HW35" s="296"/>
      <c r="HX35" s="296"/>
      <c r="HY35" s="296"/>
      <c r="HZ35" s="296"/>
      <c r="IA35" s="296"/>
      <c r="IB35" s="296"/>
      <c r="IC35" s="296"/>
      <c r="ID35" s="296"/>
      <c r="IE35" s="296"/>
      <c r="IF35" s="296"/>
      <c r="IG35" s="296"/>
      <c r="IH35" s="296"/>
      <c r="II35" s="296"/>
      <c r="IJ35" s="296"/>
      <c r="IK35" s="296"/>
      <c r="IL35" s="296"/>
      <c r="IM35" s="296"/>
      <c r="IN35" s="296"/>
      <c r="IO35" s="296"/>
      <c r="IP35" s="296"/>
      <c r="IQ35" s="296"/>
      <c r="IR35" s="296"/>
      <c r="IS35" s="296"/>
      <c r="IT35" s="296"/>
      <c r="IU35" s="296"/>
      <c r="IV35" s="296"/>
      <c r="IW35" s="296"/>
      <c r="IX35" s="296"/>
      <c r="IY35" s="296"/>
      <c r="IZ35" s="296"/>
      <c r="JA35" s="296"/>
      <c r="JB35" s="296"/>
      <c r="JC35" s="296"/>
      <c r="JD35" s="296"/>
      <c r="JE35" s="296"/>
      <c r="JF35" s="296"/>
      <c r="JG35" s="296"/>
      <c r="JH35" s="296"/>
      <c r="JI35" s="296"/>
      <c r="JJ35" s="296"/>
      <c r="JK35" s="296"/>
      <c r="JL35" s="296"/>
      <c r="JM35" s="296"/>
      <c r="JN35" s="296"/>
      <c r="JO35" s="296"/>
      <c r="JP35" s="296"/>
      <c r="JQ35" s="296"/>
      <c r="JR35" s="296"/>
      <c r="JS35" s="296"/>
      <c r="JT35" s="296"/>
      <c r="JU35" s="296"/>
      <c r="JV35" s="296"/>
      <c r="JW35" s="296"/>
      <c r="JX35" s="296"/>
      <c r="JY35" s="296"/>
      <c r="JZ35" s="296"/>
      <c r="KA35" s="296"/>
      <c r="KB35" s="296"/>
      <c r="KC35" s="296"/>
      <c r="KD35" s="296"/>
      <c r="KE35" s="296"/>
      <c r="KF35" s="296"/>
      <c r="KG35" s="296"/>
      <c r="KH35" s="296"/>
      <c r="KI35" s="296"/>
      <c r="KJ35" s="296"/>
      <c r="KK35" s="296"/>
      <c r="KL35" s="296"/>
      <c r="KM35" s="296"/>
      <c r="KN35" s="296"/>
      <c r="KO35" s="296"/>
      <c r="KP35" s="296"/>
      <c r="KQ35" s="296"/>
      <c r="KR35" s="296"/>
      <c r="KS35" s="296"/>
      <c r="KT35" s="296"/>
      <c r="KU35" s="296"/>
      <c r="KV35" s="296"/>
      <c r="KW35" s="296"/>
      <c r="KX35" s="296"/>
      <c r="KY35" s="296"/>
      <c r="KZ35" s="296"/>
      <c r="LA35" s="296"/>
      <c r="LB35" s="296"/>
      <c r="LC35" s="296"/>
      <c r="LD35" s="296"/>
      <c r="LE35" s="296"/>
      <c r="LF35" s="296"/>
      <c r="LG35" s="296"/>
      <c r="LH35" s="296"/>
      <c r="LI35" s="296"/>
      <c r="LJ35" s="296"/>
      <c r="LK35" s="296"/>
      <c r="LL35" s="296"/>
      <c r="LM35" s="296"/>
      <c r="LN35" s="296"/>
      <c r="LO35" s="296"/>
      <c r="LP35" s="296"/>
      <c r="LQ35" s="296"/>
      <c r="LR35" s="296"/>
      <c r="LS35" s="296"/>
      <c r="LT35" s="296"/>
      <c r="LU35" s="296"/>
      <c r="LV35" s="296"/>
      <c r="LW35" s="296"/>
      <c r="LX35" s="296"/>
      <c r="LY35" s="296"/>
      <c r="LZ35" s="296"/>
      <c r="MA35" s="296"/>
      <c r="MB35" s="296"/>
      <c r="MC35" s="296"/>
      <c r="MD35" s="296"/>
      <c r="ME35" s="296"/>
      <c r="MF35" s="296"/>
      <c r="MG35" s="296"/>
      <c r="MH35" s="296"/>
      <c r="MI35" s="296"/>
      <c r="MJ35" s="296"/>
      <c r="MK35" s="296"/>
      <c r="ML35" s="296"/>
      <c r="MM35" s="296"/>
      <c r="MN35" s="296"/>
      <c r="MO35" s="296"/>
      <c r="MP35" s="296"/>
      <c r="MQ35" s="296"/>
      <c r="MR35" s="296"/>
      <c r="MS35" s="296"/>
      <c r="MT35" s="296"/>
      <c r="MU35" s="296"/>
      <c r="MV35" s="296"/>
      <c r="MW35" s="296"/>
      <c r="MX35" s="296"/>
      <c r="MY35" s="296"/>
      <c r="MZ35" s="296"/>
      <c r="NA35" s="296"/>
      <c r="NB35" s="296"/>
      <c r="NC35" s="296"/>
      <c r="ND35" s="296"/>
      <c r="NE35" s="296"/>
      <c r="NF35" s="296"/>
      <c r="NG35" s="296"/>
      <c r="NH35" s="296"/>
      <c r="NI35" s="296"/>
      <c r="NJ35" s="296"/>
      <c r="NK35" s="296"/>
      <c r="NL35" s="296"/>
      <c r="NM35" s="296"/>
      <c r="NN35" s="296"/>
      <c r="NO35" s="296"/>
      <c r="NP35" s="296"/>
      <c r="NQ35" s="296"/>
      <c r="NR35" s="296"/>
      <c r="NS35" s="296"/>
      <c r="NT35" s="296"/>
      <c r="NU35" s="296"/>
      <c r="NV35" s="296"/>
      <c r="NW35" s="296"/>
      <c r="NX35" s="296"/>
      <c r="NY35" s="296"/>
      <c r="NZ35" s="296"/>
      <c r="OA35" s="296"/>
      <c r="OB35" s="296"/>
      <c r="OC35" s="296"/>
      <c r="OD35" s="296"/>
      <c r="OE35" s="296"/>
      <c r="OF35" s="296"/>
      <c r="OG35" s="296"/>
      <c r="OH35" s="296"/>
      <c r="OI35" s="296"/>
      <c r="OJ35" s="296"/>
      <c r="OK35" s="296"/>
      <c r="OL35" s="296"/>
      <c r="OM35" s="296"/>
      <c r="ON35" s="296"/>
      <c r="OO35" s="296"/>
      <c r="OP35" s="296"/>
      <c r="OQ35" s="296"/>
      <c r="OR35" s="296"/>
      <c r="OS35" s="296"/>
      <c r="OT35" s="296"/>
      <c r="OU35" s="296"/>
      <c r="OV35" s="296"/>
      <c r="OW35" s="296"/>
      <c r="OX35" s="296"/>
      <c r="OY35" s="296"/>
      <c r="OZ35" s="296"/>
      <c r="PA35" s="296"/>
      <c r="PB35" s="296"/>
      <c r="PC35" s="296"/>
      <c r="PD35" s="296"/>
      <c r="PE35" s="296"/>
      <c r="PF35" s="296"/>
      <c r="PG35" s="296"/>
      <c r="PH35" s="296"/>
      <c r="PI35" s="296"/>
      <c r="PJ35" s="296"/>
      <c r="PK35" s="296"/>
      <c r="PL35" s="296"/>
      <c r="PM35" s="296"/>
      <c r="PN35" s="296"/>
      <c r="PO35" s="296"/>
      <c r="PP35" s="296"/>
      <c r="PQ35" s="296"/>
      <c r="PR35" s="296"/>
      <c r="PS35" s="296"/>
      <c r="PT35" s="296"/>
      <c r="PU35" s="296"/>
      <c r="PV35" s="296"/>
      <c r="PW35" s="296"/>
      <c r="PX35" s="296"/>
      <c r="PY35" s="296"/>
      <c r="PZ35" s="296"/>
      <c r="QA35" s="296"/>
      <c r="QB35" s="296"/>
      <c r="QC35" s="296"/>
      <c r="QD35" s="296"/>
      <c r="QE35" s="296"/>
      <c r="QF35" s="296"/>
      <c r="QG35" s="296"/>
      <c r="QH35" s="296"/>
      <c r="QI35" s="296"/>
      <c r="QJ35" s="296"/>
      <c r="QK35" s="296"/>
      <c r="QL35" s="296"/>
      <c r="QM35" s="296"/>
      <c r="QN35" s="296"/>
      <c r="QO35" s="296"/>
      <c r="QP35" s="296"/>
      <c r="QQ35" s="296"/>
      <c r="QR35" s="296"/>
      <c r="QS35" s="296"/>
      <c r="QT35" s="296"/>
      <c r="QU35" s="296"/>
      <c r="QV35" s="296"/>
      <c r="QW35" s="296"/>
      <c r="QX35" s="296"/>
      <c r="QY35" s="296"/>
      <c r="QZ35" s="296"/>
      <c r="RA35" s="296"/>
      <c r="RB35" s="296"/>
      <c r="RC35" s="296"/>
      <c r="RD35" s="296"/>
      <c r="RE35" s="296"/>
      <c r="RF35" s="296"/>
      <c r="RG35" s="296"/>
      <c r="RH35" s="296"/>
      <c r="RI35" s="296"/>
      <c r="RJ35" s="296"/>
      <c r="RK35" s="296"/>
      <c r="RL35" s="296"/>
      <c r="RM35" s="296"/>
      <c r="RN35" s="296"/>
      <c r="RO35" s="296"/>
      <c r="RP35" s="296"/>
      <c r="RQ35" s="296"/>
      <c r="RR35" s="296"/>
      <c r="RS35" s="296"/>
      <c r="RT35" s="296"/>
      <c r="RU35" s="296"/>
      <c r="RV35" s="296"/>
      <c r="RW35" s="296"/>
      <c r="RX35" s="296"/>
      <c r="RY35" s="296"/>
      <c r="RZ35" s="296"/>
      <c r="SA35" s="296"/>
      <c r="SB35" s="296"/>
      <c r="SC35" s="296"/>
      <c r="SD35" s="296"/>
      <c r="SE35" s="296"/>
      <c r="SF35" s="296"/>
      <c r="SG35" s="296"/>
      <c r="SH35" s="296"/>
      <c r="SI35" s="296"/>
      <c r="SJ35" s="296"/>
      <c r="SK35" s="296"/>
      <c r="SL35" s="296"/>
      <c r="SM35" s="296"/>
      <c r="SN35" s="296"/>
      <c r="SO35" s="296"/>
      <c r="SP35" s="296"/>
      <c r="SQ35" s="296"/>
      <c r="SR35" s="296"/>
      <c r="SS35" s="296"/>
      <c r="ST35" s="296"/>
      <c r="SU35" s="296"/>
      <c r="SV35" s="296"/>
      <c r="SW35" s="296"/>
      <c r="SX35" s="296"/>
      <c r="SY35" s="296"/>
      <c r="SZ35" s="296"/>
      <c r="TA35" s="296"/>
      <c r="TB35" s="296"/>
      <c r="TC35" s="296"/>
      <c r="TD35" s="296"/>
      <c r="TE35" s="296"/>
      <c r="TF35" s="296"/>
      <c r="TG35" s="296"/>
      <c r="TH35" s="296"/>
      <c r="TI35" s="296"/>
      <c r="TJ35" s="296"/>
      <c r="TK35" s="296"/>
      <c r="TL35" s="296"/>
      <c r="TM35" s="296"/>
      <c r="TN35" s="296"/>
      <c r="TO35" s="296"/>
      <c r="TP35" s="296"/>
      <c r="TQ35" s="296"/>
      <c r="TR35" s="296"/>
      <c r="TS35" s="296"/>
      <c r="TT35" s="296"/>
      <c r="TU35" s="296"/>
      <c r="TV35" s="296"/>
      <c r="TW35" s="296"/>
      <c r="TX35" s="296"/>
      <c r="TY35" s="296"/>
      <c r="TZ35" s="296"/>
      <c r="UA35" s="296"/>
      <c r="UB35" s="296"/>
      <c r="UC35" s="296"/>
      <c r="UD35" s="296"/>
      <c r="UE35" s="296"/>
      <c r="UF35" s="296"/>
      <c r="UG35" s="296"/>
      <c r="UH35" s="296"/>
      <c r="UI35" s="296"/>
      <c r="UJ35" s="296"/>
      <c r="UK35" s="296"/>
      <c r="UL35" s="296"/>
      <c r="UM35" s="296"/>
      <c r="UN35" s="296"/>
      <c r="UO35" s="296"/>
      <c r="UP35" s="296"/>
      <c r="UQ35" s="296"/>
      <c r="UR35" s="296"/>
      <c r="US35" s="296"/>
      <c r="UT35" s="296"/>
      <c r="UU35" s="296"/>
      <c r="UV35" s="296"/>
      <c r="UW35" s="296"/>
      <c r="UX35" s="296"/>
      <c r="UY35" s="296"/>
      <c r="UZ35" s="296"/>
      <c r="VA35" s="296"/>
      <c r="VB35" s="296"/>
      <c r="VC35" s="296"/>
      <c r="VD35" s="296"/>
      <c r="VE35" s="296"/>
      <c r="VF35" s="296"/>
      <c r="VG35" s="296"/>
      <c r="VH35" s="296"/>
      <c r="VI35" s="296"/>
      <c r="VJ35" s="296"/>
      <c r="VK35" s="296"/>
      <c r="VL35" s="296"/>
      <c r="VM35" s="296"/>
      <c r="VN35" s="296"/>
      <c r="VO35" s="296"/>
      <c r="VP35" s="296"/>
      <c r="VQ35" s="296"/>
      <c r="VR35" s="296"/>
      <c r="VS35" s="296"/>
      <c r="VT35" s="296"/>
      <c r="VU35" s="296"/>
      <c r="VV35" s="296"/>
      <c r="VW35" s="296"/>
      <c r="VX35" s="296"/>
      <c r="VY35" s="296"/>
      <c r="VZ35" s="296"/>
      <c r="WA35" s="296"/>
      <c r="WB35" s="296"/>
      <c r="WC35" s="296"/>
      <c r="WD35" s="296"/>
      <c r="WE35" s="296"/>
      <c r="WF35" s="296"/>
      <c r="WG35" s="296"/>
      <c r="WH35" s="296"/>
      <c r="WI35" s="296"/>
      <c r="WJ35" s="296"/>
      <c r="WK35" s="296"/>
      <c r="WL35" s="296"/>
      <c r="WM35" s="296"/>
      <c r="WN35" s="296"/>
      <c r="WO35" s="296"/>
      <c r="WP35" s="296"/>
      <c r="WQ35" s="296"/>
      <c r="WR35" s="296"/>
      <c r="WS35" s="296"/>
      <c r="WT35" s="296"/>
      <c r="WU35" s="296"/>
      <c r="WV35" s="296"/>
      <c r="WW35" s="296"/>
      <c r="WX35" s="296"/>
      <c r="WY35" s="296"/>
      <c r="WZ35" s="296"/>
      <c r="XA35" s="296"/>
      <c r="XB35" s="296"/>
      <c r="XC35" s="296"/>
      <c r="XD35" s="296"/>
      <c r="XE35" s="296"/>
      <c r="XF35" s="296"/>
      <c r="XG35" s="296"/>
      <c r="XH35" s="296"/>
      <c r="XI35" s="296"/>
      <c r="XJ35" s="296"/>
      <c r="XK35" s="296"/>
      <c r="XL35" s="296"/>
      <c r="XM35" s="296"/>
      <c r="XN35" s="296"/>
      <c r="XO35" s="296"/>
      <c r="XP35" s="296"/>
      <c r="XQ35" s="296"/>
      <c r="XR35" s="296"/>
      <c r="XS35" s="296"/>
      <c r="XT35" s="296"/>
      <c r="XU35" s="296"/>
      <c r="XV35" s="296"/>
      <c r="XW35" s="296"/>
      <c r="XX35" s="296"/>
      <c r="XY35" s="296"/>
      <c r="XZ35" s="296"/>
      <c r="YA35" s="296"/>
      <c r="YB35" s="296"/>
      <c r="YC35" s="296"/>
      <c r="YD35" s="296"/>
      <c r="YE35" s="296"/>
      <c r="YF35" s="296"/>
      <c r="YG35" s="296"/>
      <c r="YH35" s="296"/>
      <c r="YI35" s="296"/>
      <c r="YJ35" s="296"/>
      <c r="YK35" s="296"/>
      <c r="YL35" s="296"/>
      <c r="YM35" s="296"/>
      <c r="YN35" s="296"/>
      <c r="YO35" s="296"/>
      <c r="YP35" s="296"/>
      <c r="YQ35" s="296"/>
      <c r="YR35" s="296"/>
      <c r="YS35" s="296"/>
      <c r="YT35" s="296"/>
      <c r="YU35" s="296"/>
      <c r="YV35" s="296"/>
      <c r="YW35" s="296"/>
      <c r="YX35" s="296"/>
      <c r="YY35" s="296"/>
      <c r="YZ35" s="296"/>
      <c r="ZA35" s="296"/>
      <c r="ZB35" s="296"/>
      <c r="ZC35" s="296"/>
      <c r="ZD35" s="296"/>
      <c r="ZE35" s="296"/>
      <c r="ZF35" s="296"/>
      <c r="ZG35" s="296"/>
      <c r="ZH35" s="296"/>
      <c r="ZI35" s="296"/>
      <c r="ZJ35" s="296"/>
      <c r="ZK35" s="296"/>
      <c r="ZL35" s="296"/>
      <c r="ZM35" s="296"/>
      <c r="ZN35" s="296"/>
      <c r="ZO35" s="296"/>
      <c r="ZP35" s="296"/>
      <c r="ZQ35" s="296"/>
      <c r="ZR35" s="296"/>
      <c r="ZS35" s="296"/>
      <c r="ZT35" s="296"/>
      <c r="ZU35" s="296"/>
      <c r="ZV35" s="296"/>
      <c r="ZW35" s="296"/>
      <c r="ZX35" s="296"/>
      <c r="ZY35" s="296"/>
      <c r="ZZ35" s="296"/>
      <c r="AAA35" s="296"/>
      <c r="AAB35" s="296"/>
      <c r="AAC35" s="296"/>
      <c r="AAD35" s="296"/>
      <c r="AAE35" s="296"/>
      <c r="AAF35" s="296"/>
      <c r="AAG35" s="296"/>
      <c r="AAH35" s="296"/>
      <c r="AAI35" s="296"/>
      <c r="AAJ35" s="296"/>
      <c r="AAK35" s="296"/>
      <c r="AAL35" s="296"/>
      <c r="AAM35" s="296"/>
      <c r="AAN35" s="296"/>
      <c r="AAO35" s="296"/>
      <c r="AAP35" s="296"/>
      <c r="AAQ35" s="296"/>
      <c r="AAR35" s="296"/>
      <c r="AAS35" s="296"/>
      <c r="AAT35" s="296"/>
      <c r="AAU35" s="296"/>
      <c r="AAV35" s="296"/>
      <c r="AAW35" s="296"/>
      <c r="AAX35" s="296"/>
      <c r="AAY35" s="296"/>
      <c r="AAZ35" s="296"/>
      <c r="ABA35" s="296"/>
      <c r="ABB35" s="296"/>
      <c r="ABC35" s="296"/>
      <c r="ABD35" s="296"/>
      <c r="ABE35" s="296"/>
      <c r="ABF35" s="296"/>
      <c r="ABG35" s="296"/>
      <c r="ABH35" s="296"/>
      <c r="ABI35" s="296"/>
      <c r="ABJ35" s="296"/>
      <c r="ABK35" s="296"/>
      <c r="ABL35" s="296"/>
      <c r="ABM35" s="296"/>
      <c r="ABN35" s="296"/>
      <c r="ABO35" s="296"/>
      <c r="ABP35" s="296"/>
      <c r="ABQ35" s="296"/>
      <c r="ABR35" s="296"/>
      <c r="ABS35" s="296"/>
      <c r="ABT35" s="296"/>
      <c r="ABU35" s="296"/>
      <c r="ABV35" s="296"/>
      <c r="ABW35" s="296"/>
      <c r="ABX35" s="296"/>
      <c r="ABY35" s="296"/>
      <c r="ABZ35" s="296"/>
      <c r="ACA35" s="296"/>
      <c r="ACB35" s="296"/>
      <c r="ACC35" s="296"/>
      <c r="ACD35" s="296"/>
      <c r="ACE35" s="296"/>
      <c r="ACF35" s="296"/>
      <c r="ACG35" s="296"/>
      <c r="ACH35" s="296"/>
      <c r="ACI35" s="296"/>
      <c r="ACJ35" s="296"/>
      <c r="ACK35" s="296"/>
      <c r="ACL35" s="296"/>
      <c r="ACM35" s="296"/>
      <c r="ACN35" s="296"/>
      <c r="ACO35" s="296"/>
      <c r="ACP35" s="296"/>
      <c r="ACQ35" s="296"/>
      <c r="ACR35" s="296"/>
      <c r="ACS35" s="296"/>
      <c r="ACT35" s="296"/>
      <c r="ACU35" s="296"/>
      <c r="ACV35" s="296"/>
      <c r="ACW35" s="296"/>
      <c r="ACX35" s="296"/>
      <c r="ACY35" s="296"/>
      <c r="ACZ35" s="296"/>
      <c r="ADA35" s="296"/>
      <c r="ADB35" s="296"/>
      <c r="ADC35" s="296"/>
      <c r="ADD35" s="296"/>
      <c r="ADE35" s="296"/>
      <c r="ADF35" s="296"/>
      <c r="ADG35" s="296"/>
      <c r="ADH35" s="296"/>
      <c r="ADI35" s="296"/>
      <c r="ADJ35" s="296"/>
      <c r="ADK35" s="296"/>
      <c r="ADL35" s="296"/>
      <c r="ADM35" s="296"/>
      <c r="ADN35" s="296"/>
      <c r="ADO35" s="296"/>
      <c r="ADP35" s="296"/>
      <c r="ADQ35" s="296"/>
      <c r="ADR35" s="296"/>
      <c r="ADS35" s="296"/>
      <c r="ADT35" s="296"/>
      <c r="ADU35" s="296"/>
      <c r="ADV35" s="296"/>
      <c r="ADW35" s="296"/>
      <c r="ADX35" s="296"/>
      <c r="ADY35" s="296"/>
      <c r="ADZ35" s="296"/>
      <c r="AEA35" s="296"/>
      <c r="AEB35" s="296"/>
      <c r="AEC35" s="296"/>
      <c r="AED35" s="296"/>
      <c r="AEE35" s="296"/>
      <c r="AEF35" s="296"/>
      <c r="AEG35" s="296"/>
      <c r="AEH35" s="296"/>
      <c r="AEI35" s="296"/>
      <c r="AEJ35" s="296"/>
      <c r="AEK35" s="296"/>
      <c r="AEL35" s="296"/>
      <c r="AEM35" s="296"/>
      <c r="AEN35" s="296"/>
      <c r="AEO35" s="296"/>
      <c r="AEP35" s="296"/>
      <c r="AEQ35" s="296"/>
      <c r="AER35" s="296"/>
      <c r="AES35" s="296"/>
      <c r="AET35" s="296"/>
      <c r="AEU35" s="296"/>
      <c r="AEV35" s="296"/>
      <c r="AEW35" s="296"/>
      <c r="AEX35" s="296"/>
      <c r="AEY35" s="296"/>
      <c r="AEZ35" s="296"/>
      <c r="AFA35" s="296"/>
      <c r="AFB35" s="296"/>
      <c r="AFC35" s="296"/>
      <c r="AFD35" s="296"/>
      <c r="AFE35" s="296"/>
      <c r="AFF35" s="296"/>
      <c r="AFG35" s="296"/>
      <c r="AFH35" s="296"/>
      <c r="AFI35" s="296"/>
      <c r="AFJ35" s="296"/>
      <c r="AFK35" s="296"/>
      <c r="AFL35" s="296"/>
      <c r="AFM35" s="296"/>
      <c r="AFN35" s="296"/>
      <c r="AFO35" s="296"/>
      <c r="AFP35" s="296"/>
      <c r="AFQ35" s="296"/>
      <c r="AFR35" s="296"/>
      <c r="AFS35" s="296"/>
      <c r="AFT35" s="296"/>
      <c r="AFU35" s="296"/>
      <c r="AFV35" s="296"/>
      <c r="AFW35" s="296"/>
      <c r="AFX35" s="296"/>
      <c r="AFY35" s="296"/>
      <c r="AFZ35" s="296"/>
      <c r="AGA35" s="296"/>
      <c r="AGB35" s="296"/>
      <c r="AGC35" s="296"/>
      <c r="AGD35" s="296"/>
      <c r="AGE35" s="296"/>
      <c r="AGF35" s="296"/>
      <c r="AGG35" s="296"/>
      <c r="AGH35" s="296"/>
      <c r="AGI35" s="296"/>
      <c r="AGJ35" s="296"/>
      <c r="AGK35" s="296"/>
      <c r="AGL35" s="296"/>
      <c r="AGM35" s="296"/>
      <c r="AGN35" s="296"/>
      <c r="AGO35" s="296"/>
      <c r="AGP35" s="296"/>
      <c r="AGQ35" s="296"/>
      <c r="AGR35" s="296"/>
      <c r="AGS35" s="296"/>
      <c r="AGT35" s="296"/>
      <c r="AGU35" s="296"/>
      <c r="AGV35" s="296"/>
      <c r="AGW35" s="296"/>
      <c r="AGX35" s="296"/>
      <c r="AGY35" s="296"/>
      <c r="AGZ35" s="296"/>
      <c r="AHA35" s="296"/>
      <c r="AHB35" s="296"/>
      <c r="AHC35" s="296"/>
      <c r="AHD35" s="296"/>
      <c r="AHE35" s="296"/>
      <c r="AHF35" s="296"/>
      <c r="AHG35" s="296"/>
      <c r="AHH35" s="296"/>
      <c r="AHI35" s="296"/>
      <c r="AHJ35" s="296"/>
      <c r="AHK35" s="296"/>
      <c r="AHL35" s="296"/>
      <c r="AHM35" s="296"/>
      <c r="AHN35" s="296"/>
      <c r="AHO35" s="296"/>
      <c r="AHP35" s="296"/>
      <c r="AHQ35" s="296"/>
      <c r="AHR35" s="296"/>
      <c r="AHS35" s="296"/>
      <c r="AHT35" s="296"/>
      <c r="AHU35" s="296"/>
      <c r="AHV35" s="296"/>
      <c r="AHW35" s="296"/>
      <c r="AHX35" s="296"/>
      <c r="AHY35" s="296"/>
      <c r="AHZ35" s="296"/>
      <c r="AIA35" s="296"/>
      <c r="AIB35" s="296"/>
      <c r="AIC35" s="296"/>
      <c r="AID35" s="296"/>
      <c r="AIE35" s="296"/>
      <c r="AIF35" s="296"/>
      <c r="AIG35" s="296"/>
      <c r="AIH35" s="296"/>
      <c r="AII35" s="296"/>
      <c r="AIJ35" s="296"/>
      <c r="AIK35" s="296"/>
      <c r="AIL35" s="296"/>
      <c r="AIM35" s="296"/>
      <c r="AIN35" s="296"/>
      <c r="AIO35" s="296"/>
      <c r="AIP35" s="296"/>
      <c r="AIQ35" s="296"/>
      <c r="AIR35" s="296"/>
      <c r="AIS35" s="296"/>
      <c r="AIT35" s="296"/>
      <c r="AIU35" s="296"/>
      <c r="AIV35" s="296"/>
      <c r="AIW35" s="296"/>
      <c r="AIX35" s="296"/>
      <c r="AIY35" s="296"/>
      <c r="AIZ35" s="296"/>
      <c r="AJA35" s="296"/>
      <c r="AJB35" s="296"/>
      <c r="AJC35" s="296"/>
      <c r="AJD35" s="296"/>
      <c r="AJE35" s="296"/>
      <c r="AJF35" s="296"/>
      <c r="AJG35" s="296"/>
      <c r="AJH35" s="296"/>
      <c r="AJI35" s="296"/>
      <c r="AJJ35" s="296"/>
      <c r="AJK35" s="296"/>
      <c r="AJL35" s="296"/>
      <c r="AJM35" s="296"/>
      <c r="AJN35" s="296"/>
      <c r="AJO35" s="296"/>
      <c r="AJP35" s="296"/>
      <c r="AJQ35" s="296"/>
      <c r="AJR35" s="296"/>
      <c r="AJS35" s="296"/>
      <c r="AJT35" s="296"/>
      <c r="AJU35" s="296"/>
      <c r="AJV35" s="296"/>
      <c r="AJW35" s="296"/>
      <c r="AJX35" s="296"/>
      <c r="AJY35" s="296"/>
      <c r="AJZ35" s="296"/>
      <c r="AKA35" s="296"/>
      <c r="AKB35" s="296"/>
      <c r="AKC35" s="296"/>
      <c r="AKD35" s="296"/>
      <c r="AKE35" s="296"/>
      <c r="AKF35" s="296"/>
      <c r="AKG35" s="296"/>
      <c r="AKH35" s="296"/>
      <c r="AKI35" s="296"/>
      <c r="AKJ35" s="296"/>
      <c r="AKK35" s="296"/>
      <c r="AKL35" s="296"/>
      <c r="AKM35" s="296"/>
      <c r="AKN35" s="296"/>
      <c r="AKO35" s="296"/>
      <c r="AKP35" s="296"/>
      <c r="AKQ35" s="296"/>
      <c r="AKR35" s="296"/>
      <c r="AKS35" s="296"/>
      <c r="AKT35" s="296"/>
      <c r="AKU35" s="296"/>
      <c r="AKV35" s="296"/>
      <c r="AKW35" s="296"/>
      <c r="AKX35" s="296"/>
      <c r="AKY35" s="296"/>
      <c r="AKZ35" s="296"/>
      <c r="ALA35" s="296"/>
      <c r="ALB35" s="296"/>
      <c r="ALC35" s="296"/>
      <c r="ALD35" s="296"/>
      <c r="ALE35" s="296"/>
      <c r="ALF35" s="296"/>
      <c r="ALG35" s="296"/>
      <c r="ALH35" s="296"/>
      <c r="ALI35" s="296"/>
      <c r="ALJ35" s="296"/>
      <c r="ALK35" s="296"/>
      <c r="ALL35" s="296"/>
      <c r="ALM35" s="296"/>
      <c r="ALN35" s="296"/>
      <c r="ALO35" s="296"/>
      <c r="ALP35" s="296"/>
      <c r="ALQ35" s="296"/>
      <c r="ALR35" s="296"/>
      <c r="ALS35" s="296"/>
      <c r="ALT35" s="296"/>
      <c r="ALU35" s="296"/>
      <c r="ALV35" s="296"/>
      <c r="ALW35" s="296"/>
      <c r="ALX35" s="296"/>
      <c r="ALY35" s="296"/>
      <c r="ALZ35" s="296"/>
      <c r="AMA35" s="296"/>
      <c r="AMB35" s="296"/>
      <c r="AMC35" s="296"/>
      <c r="AMD35" s="296"/>
      <c r="AME35" s="296"/>
      <c r="AMF35" s="296"/>
      <c r="AMG35" s="296"/>
      <c r="AMH35" s="296"/>
      <c r="AMI35" s="296"/>
      <c r="AMJ35" s="296"/>
      <c r="AMK35" s="296"/>
      <c r="AML35" s="296"/>
      <c r="AMM35" s="296"/>
      <c r="AMN35" s="296"/>
      <c r="AMO35" s="296"/>
      <c r="AMP35" s="296"/>
      <c r="AMQ35" s="296"/>
      <c r="AMR35" s="296"/>
      <c r="AMS35" s="296"/>
      <c r="AMT35" s="296"/>
      <c r="AMU35" s="296"/>
      <c r="AMV35" s="296"/>
      <c r="AMW35" s="296"/>
      <c r="AMX35" s="296"/>
      <c r="AMY35" s="296"/>
      <c r="AMZ35" s="296"/>
      <c r="ANA35" s="296"/>
      <c r="ANB35" s="296"/>
      <c r="ANC35" s="296"/>
      <c r="AND35" s="296"/>
      <c r="ANE35" s="296"/>
      <c r="ANF35" s="296"/>
      <c r="ANG35" s="296"/>
      <c r="ANH35" s="296"/>
      <c r="ANI35" s="296"/>
      <c r="ANJ35" s="296"/>
      <c r="ANK35" s="296"/>
      <c r="ANL35" s="296"/>
      <c r="ANM35" s="296"/>
      <c r="ANN35" s="296"/>
      <c r="ANO35" s="296"/>
      <c r="ANP35" s="296"/>
      <c r="ANQ35" s="296"/>
      <c r="ANR35" s="296"/>
      <c r="ANS35" s="296"/>
      <c r="ANT35" s="296"/>
      <c r="ANU35" s="296"/>
      <c r="ANV35" s="296"/>
      <c r="ANW35" s="296"/>
      <c r="ANX35" s="296"/>
      <c r="ANY35" s="296"/>
      <c r="ANZ35" s="296"/>
      <c r="AOA35" s="296"/>
      <c r="AOB35" s="296"/>
      <c r="AOC35" s="296"/>
      <c r="AOD35" s="296"/>
      <c r="AOE35" s="296"/>
      <c r="AOF35" s="296"/>
      <c r="AOG35" s="296"/>
      <c r="AOH35" s="296"/>
      <c r="AOI35" s="296"/>
      <c r="AOJ35" s="296"/>
      <c r="AOK35" s="296"/>
      <c r="AOL35" s="296"/>
      <c r="AOM35" s="296"/>
      <c r="AON35" s="296"/>
      <c r="AOO35" s="296"/>
      <c r="AOP35" s="296"/>
      <c r="AOQ35" s="296"/>
      <c r="AOR35" s="296"/>
      <c r="AOS35" s="296"/>
      <c r="AOT35" s="296"/>
      <c r="AOU35" s="296"/>
      <c r="AOV35" s="296"/>
      <c r="AOW35" s="296"/>
      <c r="AOX35" s="296"/>
      <c r="AOY35" s="296"/>
      <c r="AOZ35" s="296"/>
      <c r="APA35" s="296"/>
      <c r="APB35" s="296"/>
      <c r="APC35" s="296"/>
      <c r="APD35" s="296"/>
      <c r="APE35" s="296"/>
      <c r="APF35" s="296"/>
      <c r="APG35" s="296"/>
      <c r="APH35" s="296"/>
      <c r="API35" s="296"/>
      <c r="APJ35" s="296"/>
      <c r="APK35" s="296"/>
      <c r="APL35" s="296"/>
      <c r="APM35" s="296"/>
      <c r="APN35" s="296"/>
      <c r="APO35" s="296"/>
      <c r="APP35" s="296"/>
      <c r="APQ35" s="296"/>
      <c r="APR35" s="296"/>
      <c r="APS35" s="296"/>
      <c r="APT35" s="296"/>
      <c r="APU35" s="296"/>
      <c r="APV35" s="296"/>
      <c r="APW35" s="296"/>
      <c r="APX35" s="296"/>
      <c r="APY35" s="296"/>
      <c r="APZ35" s="296"/>
      <c r="AQA35" s="296"/>
      <c r="AQB35" s="296"/>
      <c r="AQC35" s="296"/>
      <c r="AQD35" s="296"/>
      <c r="AQE35" s="296"/>
      <c r="AQF35" s="296"/>
      <c r="AQG35" s="296"/>
      <c r="AQH35" s="296"/>
      <c r="AQI35" s="296"/>
      <c r="AQJ35" s="296"/>
      <c r="AQK35" s="296"/>
      <c r="AQL35" s="296"/>
      <c r="AQM35" s="296"/>
      <c r="AQN35" s="296"/>
      <c r="AQO35" s="296"/>
      <c r="AQP35" s="296"/>
      <c r="AQQ35" s="296"/>
      <c r="AQR35" s="296"/>
      <c r="AQS35" s="296"/>
      <c r="AQT35" s="296"/>
      <c r="AQU35" s="296"/>
      <c r="AQV35" s="296"/>
      <c r="AQW35" s="296"/>
      <c r="AQX35" s="296"/>
      <c r="AQY35" s="296"/>
      <c r="AQZ35" s="296"/>
      <c r="ARA35" s="296"/>
      <c r="ARB35" s="296"/>
      <c r="ARC35" s="296"/>
      <c r="ARD35" s="296"/>
      <c r="ARE35" s="296"/>
      <c r="ARF35" s="296"/>
      <c r="ARG35" s="296"/>
      <c r="ARH35" s="296"/>
      <c r="ARI35" s="296"/>
      <c r="ARJ35" s="296"/>
      <c r="ARK35" s="296"/>
      <c r="ARL35" s="296"/>
      <c r="ARM35" s="296"/>
      <c r="ARN35" s="296"/>
      <c r="ARO35" s="296"/>
      <c r="ARP35" s="296"/>
      <c r="ARQ35" s="296"/>
      <c r="ARR35" s="296"/>
      <c r="ARS35" s="296"/>
      <c r="ART35" s="296"/>
      <c r="ARU35" s="296"/>
      <c r="ARV35" s="296"/>
      <c r="ARW35" s="296"/>
      <c r="ARX35" s="296"/>
      <c r="ARY35" s="296"/>
      <c r="ARZ35" s="296"/>
      <c r="ASA35" s="296"/>
      <c r="ASB35" s="296"/>
      <c r="ASC35" s="296"/>
      <c r="ASD35" s="296"/>
      <c r="ASE35" s="296"/>
      <c r="ASF35" s="296"/>
      <c r="ASG35" s="296"/>
      <c r="ASH35" s="296"/>
      <c r="ASI35" s="296"/>
      <c r="ASJ35" s="296"/>
      <c r="ASK35" s="296"/>
      <c r="ASL35" s="296"/>
      <c r="ASM35" s="296"/>
      <c r="ASN35" s="296"/>
      <c r="ASO35" s="296"/>
      <c r="ASP35" s="296"/>
      <c r="ASQ35" s="296"/>
      <c r="ASR35" s="296"/>
      <c r="ASS35" s="296"/>
      <c r="AST35" s="296"/>
      <c r="ASU35" s="296"/>
      <c r="ASV35" s="296"/>
      <c r="ASW35" s="296"/>
      <c r="ASX35" s="296"/>
      <c r="ASY35" s="296"/>
      <c r="ASZ35" s="296"/>
      <c r="ATA35" s="296"/>
      <c r="ATB35" s="296"/>
      <c r="ATC35" s="296"/>
      <c r="ATD35" s="296"/>
      <c r="ATE35" s="296"/>
      <c r="ATF35" s="296"/>
      <c r="ATG35" s="296"/>
      <c r="ATH35" s="296"/>
      <c r="ATI35" s="296"/>
      <c r="ATJ35" s="296"/>
      <c r="ATK35" s="296"/>
      <c r="ATL35" s="296"/>
      <c r="ATM35" s="296"/>
      <c r="ATN35" s="296"/>
      <c r="ATO35" s="296"/>
      <c r="ATP35" s="296"/>
      <c r="ATQ35" s="296"/>
      <c r="ATR35" s="296"/>
      <c r="ATS35" s="296"/>
      <c r="ATT35" s="296"/>
      <c r="ATU35" s="296"/>
      <c r="ATV35" s="296"/>
      <c r="ATW35" s="296"/>
      <c r="ATX35" s="296"/>
      <c r="ATY35" s="296"/>
      <c r="ATZ35" s="296"/>
      <c r="AUA35" s="296"/>
      <c r="AUB35" s="296"/>
      <c r="AUC35" s="296"/>
      <c r="AUD35" s="296"/>
      <c r="AUE35" s="296"/>
      <c r="AUF35" s="296"/>
      <c r="AUG35" s="296"/>
      <c r="AUH35" s="296"/>
      <c r="AUI35" s="296"/>
      <c r="AUJ35" s="296"/>
      <c r="AUK35" s="296"/>
      <c r="AUL35" s="296"/>
      <c r="AUM35" s="296"/>
      <c r="AUN35" s="296"/>
      <c r="AUO35" s="296"/>
      <c r="AUP35" s="296"/>
      <c r="AUQ35" s="296"/>
      <c r="AUR35" s="296"/>
      <c r="AUS35" s="296"/>
      <c r="AUT35" s="296"/>
      <c r="AUU35" s="296"/>
      <c r="AUV35" s="296"/>
      <c r="AUW35" s="296"/>
      <c r="AUX35" s="296"/>
      <c r="AUY35" s="296"/>
      <c r="AUZ35" s="296"/>
      <c r="AVA35" s="296"/>
      <c r="AVB35" s="296"/>
      <c r="AVC35" s="296"/>
      <c r="AVD35" s="296"/>
      <c r="AVE35" s="296"/>
      <c r="AVF35" s="296"/>
      <c r="AVG35" s="296"/>
      <c r="AVH35" s="296"/>
      <c r="AVI35" s="296"/>
      <c r="AVJ35" s="296"/>
      <c r="AVK35" s="296"/>
      <c r="AVL35" s="296"/>
      <c r="AVM35" s="296"/>
      <c r="AVN35" s="296"/>
      <c r="AVO35" s="296"/>
      <c r="AVP35" s="296"/>
      <c r="AVQ35" s="296"/>
      <c r="AVR35" s="296"/>
      <c r="AVS35" s="296"/>
      <c r="AVT35" s="296"/>
      <c r="AVU35" s="296"/>
      <c r="AVV35" s="296"/>
      <c r="AVW35" s="296"/>
      <c r="AVX35" s="296"/>
      <c r="AVY35" s="296"/>
      <c r="AVZ35" s="296"/>
      <c r="AWA35" s="296"/>
      <c r="AWB35" s="296"/>
      <c r="AWC35" s="296"/>
      <c r="AWD35" s="296"/>
      <c r="AWE35" s="296"/>
      <c r="AWF35" s="296"/>
      <c r="AWG35" s="296"/>
      <c r="AWH35" s="296"/>
      <c r="AWI35" s="296"/>
      <c r="AWJ35" s="296"/>
      <c r="AWK35" s="296"/>
      <c r="AWL35" s="296"/>
      <c r="AWM35" s="296"/>
      <c r="AWN35" s="296"/>
      <c r="AWO35" s="296"/>
      <c r="AWP35" s="296"/>
      <c r="AWQ35" s="296"/>
      <c r="AWR35" s="296"/>
      <c r="AWS35" s="296"/>
      <c r="AWT35" s="296"/>
      <c r="AWU35" s="296"/>
      <c r="AWV35" s="296"/>
      <c r="AWW35" s="296"/>
      <c r="AWX35" s="296"/>
      <c r="AWY35" s="296"/>
      <c r="AWZ35" s="296"/>
      <c r="AXA35" s="296"/>
      <c r="AXB35" s="296"/>
      <c r="AXC35" s="296"/>
      <c r="AXD35" s="296"/>
      <c r="AXE35" s="296"/>
      <c r="AXF35" s="296"/>
      <c r="AXG35" s="296"/>
      <c r="AXH35" s="296"/>
      <c r="AXI35" s="296"/>
      <c r="AXJ35" s="296"/>
      <c r="AXK35" s="296"/>
      <c r="AXL35" s="296"/>
      <c r="AXM35" s="296"/>
      <c r="AXN35" s="296"/>
      <c r="AXO35" s="296"/>
      <c r="AXP35" s="296"/>
      <c r="AXQ35" s="296"/>
      <c r="AXR35" s="296"/>
      <c r="AXS35" s="296"/>
      <c r="AXT35" s="296"/>
      <c r="AXU35" s="296"/>
      <c r="AXV35" s="296"/>
      <c r="AXW35" s="296"/>
      <c r="AXX35" s="296"/>
      <c r="AXY35" s="296"/>
      <c r="AXZ35" s="296"/>
      <c r="AYA35" s="296"/>
      <c r="AYB35" s="296"/>
      <c r="AYC35" s="296"/>
      <c r="AYD35" s="296"/>
      <c r="AYE35" s="296"/>
      <c r="AYF35" s="296"/>
      <c r="AYG35" s="296"/>
      <c r="AYH35" s="296"/>
      <c r="AYI35" s="296"/>
      <c r="AYJ35" s="296"/>
      <c r="AYK35" s="296"/>
      <c r="AYL35" s="296"/>
      <c r="AYM35" s="296"/>
      <c r="AYN35" s="296"/>
      <c r="AYO35" s="296"/>
      <c r="AYP35" s="296"/>
      <c r="AYQ35" s="296"/>
      <c r="AYR35" s="296"/>
      <c r="AYS35" s="296"/>
      <c r="AYT35" s="296"/>
      <c r="AYU35" s="296"/>
      <c r="AYV35" s="296"/>
      <c r="AYW35" s="296"/>
      <c r="AYX35" s="296"/>
      <c r="AYY35" s="296"/>
      <c r="AYZ35" s="296"/>
      <c r="AZA35" s="296"/>
      <c r="AZB35" s="296"/>
      <c r="AZC35" s="296"/>
      <c r="AZD35" s="296"/>
      <c r="AZE35" s="296"/>
      <c r="AZF35" s="296"/>
      <c r="AZG35" s="296"/>
      <c r="AZH35" s="296"/>
      <c r="AZI35" s="296"/>
      <c r="AZJ35" s="296"/>
      <c r="AZK35" s="296"/>
      <c r="AZL35" s="296"/>
      <c r="AZM35" s="296"/>
      <c r="AZN35" s="296"/>
      <c r="AZO35" s="296"/>
      <c r="AZP35" s="296"/>
      <c r="AZQ35" s="296"/>
      <c r="AZR35" s="296"/>
      <c r="AZS35" s="296"/>
      <c r="AZT35" s="296"/>
      <c r="AZU35" s="296"/>
      <c r="AZV35" s="296"/>
      <c r="AZW35" s="296"/>
      <c r="AZX35" s="296"/>
      <c r="AZY35" s="296"/>
      <c r="AZZ35" s="296"/>
      <c r="BAA35" s="296"/>
      <c r="BAB35" s="296"/>
      <c r="BAC35" s="296"/>
      <c r="BAD35" s="296"/>
      <c r="BAE35" s="296"/>
      <c r="BAF35" s="296"/>
      <c r="BAG35" s="296"/>
      <c r="BAH35" s="296"/>
      <c r="BAI35" s="296"/>
      <c r="BAJ35" s="296"/>
      <c r="BAK35" s="296"/>
      <c r="BAL35" s="296"/>
      <c r="BAM35" s="296"/>
      <c r="BAN35" s="296"/>
      <c r="BAO35" s="296"/>
      <c r="BAP35" s="296"/>
      <c r="BAQ35" s="296"/>
      <c r="BAR35" s="296"/>
      <c r="BAS35" s="296"/>
      <c r="BAT35" s="296"/>
      <c r="BAU35" s="296"/>
      <c r="BAV35" s="296"/>
      <c r="BAW35" s="296"/>
      <c r="BAX35" s="296"/>
      <c r="BAY35" s="296"/>
      <c r="BAZ35" s="296"/>
      <c r="BBA35" s="296"/>
      <c r="BBB35" s="296"/>
      <c r="BBC35" s="296"/>
      <c r="BBD35" s="296"/>
      <c r="BBE35" s="296"/>
      <c r="BBF35" s="296"/>
      <c r="BBG35" s="296"/>
      <c r="BBH35" s="296"/>
      <c r="BBI35" s="296"/>
      <c r="BBJ35" s="296"/>
      <c r="BBK35" s="296"/>
      <c r="BBL35" s="296"/>
      <c r="BBM35" s="296"/>
      <c r="BBN35" s="296"/>
      <c r="BBO35" s="296"/>
      <c r="BBP35" s="296"/>
      <c r="BBQ35" s="296"/>
      <c r="BBR35" s="296"/>
      <c r="BBS35" s="296"/>
      <c r="BBT35" s="296"/>
      <c r="BBU35" s="296"/>
      <c r="BBV35" s="296"/>
      <c r="BBW35" s="296"/>
      <c r="BBX35" s="296"/>
      <c r="BBY35" s="296"/>
      <c r="BBZ35" s="296"/>
      <c r="BCA35" s="296"/>
      <c r="BCB35" s="296"/>
      <c r="BCC35" s="296"/>
      <c r="BCD35" s="296"/>
      <c r="BCE35" s="296"/>
      <c r="BCF35" s="296"/>
      <c r="BCG35" s="296"/>
      <c r="BCH35" s="296"/>
      <c r="BCI35" s="296"/>
      <c r="BCJ35" s="296"/>
      <c r="BCK35" s="296"/>
      <c r="BCL35" s="296"/>
      <c r="BCM35" s="296"/>
      <c r="BCN35" s="296"/>
      <c r="BCO35" s="296"/>
      <c r="BCP35" s="296"/>
      <c r="BCQ35" s="296"/>
      <c r="BCR35" s="296"/>
      <c r="BCS35" s="296"/>
      <c r="BCT35" s="296"/>
      <c r="BCU35" s="296"/>
      <c r="BCV35" s="296"/>
      <c r="BCW35" s="296"/>
      <c r="BCX35" s="296"/>
      <c r="BCY35" s="296"/>
      <c r="BCZ35" s="296"/>
      <c r="BDA35" s="296"/>
      <c r="BDB35" s="296"/>
      <c r="BDC35" s="296"/>
      <c r="BDD35" s="296"/>
      <c r="BDE35" s="296"/>
      <c r="BDF35" s="296"/>
      <c r="BDG35" s="296"/>
      <c r="BDH35" s="296"/>
      <c r="BDI35" s="296"/>
      <c r="BDJ35" s="296"/>
      <c r="BDK35" s="296"/>
      <c r="BDL35" s="296"/>
      <c r="BDM35" s="296"/>
      <c r="BDN35" s="296"/>
      <c r="BDO35" s="296"/>
      <c r="BDP35" s="296"/>
      <c r="BDQ35" s="296"/>
      <c r="BDR35" s="296"/>
      <c r="BDS35" s="296"/>
      <c r="BDT35" s="296"/>
      <c r="BDU35" s="296"/>
      <c r="BDV35" s="296"/>
      <c r="BDW35" s="296"/>
      <c r="BDX35" s="296"/>
      <c r="BDY35" s="296"/>
      <c r="BDZ35" s="296"/>
      <c r="BEA35" s="296"/>
      <c r="BEB35" s="296"/>
      <c r="BEC35" s="296"/>
      <c r="BED35" s="296"/>
      <c r="BEE35" s="296"/>
      <c r="BEF35" s="296"/>
      <c r="BEG35" s="296"/>
      <c r="BEH35" s="296"/>
      <c r="BEI35" s="296"/>
      <c r="BEJ35" s="296"/>
      <c r="BEK35" s="296"/>
      <c r="BEL35" s="296"/>
      <c r="BEM35" s="296"/>
      <c r="BEN35" s="296"/>
      <c r="BEO35" s="296"/>
      <c r="BEP35" s="296"/>
      <c r="BEQ35" s="296"/>
      <c r="BER35" s="296"/>
      <c r="BES35" s="296"/>
      <c r="BET35" s="296"/>
      <c r="BEU35" s="296"/>
      <c r="BEV35" s="296"/>
      <c r="BEW35" s="296"/>
      <c r="BEX35" s="296"/>
      <c r="BEY35" s="296"/>
      <c r="BEZ35" s="296"/>
      <c r="BFA35" s="296"/>
      <c r="BFB35" s="296"/>
      <c r="BFC35" s="296"/>
      <c r="BFD35" s="296"/>
      <c r="BFE35" s="296"/>
      <c r="BFF35" s="296"/>
      <c r="BFG35" s="296"/>
      <c r="BFH35" s="296"/>
      <c r="BFI35" s="296"/>
      <c r="BFJ35" s="296"/>
      <c r="BFK35" s="296"/>
      <c r="BFL35" s="296"/>
      <c r="BFM35" s="296"/>
      <c r="BFN35" s="296"/>
      <c r="BFO35" s="296"/>
      <c r="BFP35" s="296"/>
      <c r="BFQ35" s="296"/>
      <c r="BFR35" s="296"/>
      <c r="BFS35" s="296"/>
      <c r="BFT35" s="296"/>
      <c r="BFU35" s="296"/>
      <c r="BFV35" s="296"/>
      <c r="BFW35" s="296"/>
      <c r="BFX35" s="296"/>
      <c r="BFY35" s="296"/>
      <c r="BFZ35" s="296"/>
      <c r="BGA35" s="296"/>
      <c r="BGB35" s="296"/>
      <c r="BGC35" s="296"/>
      <c r="BGD35" s="296"/>
      <c r="BGE35" s="296"/>
      <c r="BGF35" s="296"/>
      <c r="BGG35" s="296"/>
      <c r="BGH35" s="296"/>
      <c r="BGI35" s="296"/>
      <c r="BGJ35" s="296"/>
      <c r="BGK35" s="296"/>
      <c r="BGL35" s="296"/>
      <c r="BGM35" s="296"/>
      <c r="BGN35" s="296"/>
      <c r="BGO35" s="296"/>
      <c r="BGP35" s="296"/>
      <c r="BGQ35" s="296"/>
      <c r="BGR35" s="296"/>
      <c r="BGS35" s="296"/>
      <c r="BGT35" s="296"/>
      <c r="BGU35" s="296"/>
      <c r="BGV35" s="296"/>
      <c r="BGW35" s="296"/>
      <c r="BGX35" s="296"/>
      <c r="BGY35" s="296"/>
      <c r="BGZ35" s="296"/>
      <c r="BHA35" s="296"/>
      <c r="BHB35" s="296"/>
      <c r="BHC35" s="296"/>
      <c r="BHD35" s="296"/>
      <c r="BHE35" s="296"/>
      <c r="BHF35" s="296"/>
      <c r="BHG35" s="296"/>
      <c r="BHH35" s="296"/>
      <c r="BHI35" s="296"/>
      <c r="BHJ35" s="296"/>
      <c r="BHK35" s="296"/>
      <c r="BHL35" s="296"/>
      <c r="BHM35" s="296"/>
      <c r="BHN35" s="296"/>
      <c r="BHO35" s="296"/>
      <c r="BHP35" s="296"/>
      <c r="BHQ35" s="296"/>
      <c r="BHR35" s="296"/>
      <c r="BHS35" s="296"/>
      <c r="BHT35" s="296"/>
      <c r="BHU35" s="296"/>
      <c r="BHV35" s="296"/>
      <c r="BHW35" s="296"/>
      <c r="BHX35" s="296"/>
      <c r="BHY35" s="296"/>
      <c r="BHZ35" s="296"/>
      <c r="BIA35" s="296"/>
      <c r="BIB35" s="296"/>
      <c r="BIC35" s="296"/>
      <c r="BID35" s="296"/>
      <c r="BIE35" s="296"/>
      <c r="BIF35" s="296"/>
      <c r="BIG35" s="296"/>
      <c r="BIH35" s="296"/>
      <c r="BII35" s="296"/>
      <c r="BIJ35" s="296"/>
      <c r="BIK35" s="296"/>
      <c r="BIL35" s="296"/>
      <c r="BIM35" s="296"/>
      <c r="BIN35" s="296"/>
      <c r="BIO35" s="296"/>
      <c r="BIP35" s="296"/>
      <c r="BIQ35" s="296"/>
      <c r="BIR35" s="296"/>
      <c r="BIS35" s="296"/>
      <c r="BIT35" s="296"/>
      <c r="BIU35" s="296"/>
      <c r="BIV35" s="296"/>
      <c r="BIW35" s="296"/>
      <c r="BIX35" s="296"/>
      <c r="BIY35" s="296"/>
      <c r="BIZ35" s="296"/>
      <c r="BJA35" s="296"/>
      <c r="BJB35" s="296"/>
      <c r="BJC35" s="296"/>
      <c r="BJD35" s="296"/>
      <c r="BJE35" s="296"/>
      <c r="BJF35" s="296"/>
      <c r="BJG35" s="296"/>
      <c r="BJH35" s="296"/>
      <c r="BJI35" s="296"/>
      <c r="BJJ35" s="296"/>
      <c r="BJK35" s="296"/>
      <c r="BJL35" s="296"/>
      <c r="BJM35" s="296"/>
      <c r="BJN35" s="296"/>
      <c r="BJO35" s="296"/>
      <c r="BJP35" s="296"/>
      <c r="BJQ35" s="296"/>
      <c r="BJR35" s="296"/>
      <c r="BJS35" s="296"/>
      <c r="BJT35" s="296"/>
      <c r="BJU35" s="296"/>
      <c r="BJV35" s="296"/>
      <c r="BJW35" s="296"/>
      <c r="BJX35" s="296"/>
      <c r="BJY35" s="296"/>
      <c r="BJZ35" s="296"/>
      <c r="BKA35" s="296"/>
      <c r="BKB35" s="296"/>
      <c r="BKC35" s="296"/>
      <c r="BKD35" s="296"/>
      <c r="BKE35" s="296"/>
      <c r="BKF35" s="296"/>
      <c r="BKG35" s="296"/>
      <c r="BKH35" s="296"/>
      <c r="BKI35" s="296"/>
      <c r="BKJ35" s="296"/>
      <c r="BKK35" s="296"/>
      <c r="BKL35" s="296"/>
      <c r="BKM35" s="296"/>
      <c r="BKN35" s="296"/>
      <c r="BKO35" s="296"/>
      <c r="BKP35" s="296"/>
      <c r="BKQ35" s="296"/>
      <c r="BKR35" s="296"/>
      <c r="BKS35" s="296"/>
      <c r="BKT35" s="296"/>
      <c r="BKU35" s="296"/>
      <c r="BKV35" s="296"/>
      <c r="BKW35" s="296"/>
      <c r="BKX35" s="296"/>
      <c r="BKY35" s="296"/>
      <c r="BKZ35" s="296"/>
      <c r="BLA35" s="296"/>
      <c r="BLB35" s="296"/>
      <c r="BLC35" s="296"/>
      <c r="BLD35" s="296"/>
      <c r="BLE35" s="296"/>
      <c r="BLF35" s="296"/>
      <c r="BLG35" s="296"/>
      <c r="BLH35" s="296"/>
      <c r="BLI35" s="296"/>
      <c r="BLJ35" s="296"/>
      <c r="BLK35" s="296"/>
      <c r="BLL35" s="296"/>
      <c r="BLM35" s="296"/>
      <c r="BLN35" s="296"/>
      <c r="BLO35" s="296"/>
      <c r="BLP35" s="296"/>
      <c r="BLQ35" s="296"/>
      <c r="BLR35" s="296"/>
      <c r="BLS35" s="296"/>
      <c r="BLT35" s="296"/>
      <c r="BLU35" s="296"/>
      <c r="BLV35" s="296"/>
      <c r="BLW35" s="296"/>
      <c r="BLX35" s="296"/>
      <c r="BLY35" s="296"/>
      <c r="BLZ35" s="296"/>
      <c r="BMA35" s="296"/>
      <c r="BMB35" s="296"/>
      <c r="BMC35" s="296"/>
      <c r="BMD35" s="296"/>
      <c r="BME35" s="296"/>
      <c r="BMF35" s="296"/>
      <c r="BMG35" s="296"/>
      <c r="BMH35" s="296"/>
      <c r="BMI35" s="296"/>
      <c r="BMJ35" s="296"/>
      <c r="BMK35" s="296"/>
      <c r="BML35" s="296"/>
      <c r="BMM35" s="296"/>
      <c r="BMN35" s="296"/>
      <c r="BMO35" s="296"/>
      <c r="BMP35" s="296"/>
      <c r="BMQ35" s="296"/>
      <c r="BMR35" s="296"/>
      <c r="BMS35" s="296"/>
      <c r="BMT35" s="296"/>
      <c r="BMU35" s="296"/>
      <c r="BMV35" s="296"/>
      <c r="BMW35" s="296"/>
      <c r="BMX35" s="296"/>
      <c r="BMY35" s="296"/>
      <c r="BMZ35" s="296"/>
      <c r="BNA35" s="296"/>
      <c r="BNB35" s="296"/>
      <c r="BNC35" s="296"/>
      <c r="BND35" s="296"/>
      <c r="BNE35" s="296"/>
      <c r="BNF35" s="296"/>
      <c r="BNG35" s="296"/>
      <c r="BNH35" s="296"/>
      <c r="BNI35" s="296"/>
      <c r="BNJ35" s="296"/>
      <c r="BNK35" s="296"/>
      <c r="BNL35" s="296"/>
      <c r="BNM35" s="296"/>
      <c r="BNN35" s="296"/>
      <c r="BNO35" s="296"/>
      <c r="BNP35" s="296"/>
      <c r="BNQ35" s="296"/>
      <c r="BNR35" s="296"/>
      <c r="BNS35" s="296"/>
      <c r="BNT35" s="296"/>
      <c r="BNU35" s="296"/>
      <c r="BNV35" s="296"/>
      <c r="BNW35" s="296"/>
      <c r="BNX35" s="296"/>
      <c r="BNY35" s="296"/>
      <c r="BNZ35" s="296"/>
      <c r="BOA35" s="296"/>
      <c r="BOB35" s="296"/>
      <c r="BOC35" s="296"/>
      <c r="BOD35" s="296"/>
      <c r="BOE35" s="296"/>
      <c r="BOF35" s="296"/>
      <c r="BOG35" s="296"/>
      <c r="BOH35" s="296"/>
      <c r="BOI35" s="296"/>
      <c r="BOJ35" s="296"/>
      <c r="BOK35" s="296"/>
      <c r="BOL35" s="296"/>
      <c r="BOM35" s="296"/>
      <c r="BON35" s="296"/>
      <c r="BOO35" s="296"/>
      <c r="BOP35" s="296"/>
      <c r="BOQ35" s="296"/>
      <c r="BOR35" s="296"/>
      <c r="BOS35" s="296"/>
      <c r="BOT35" s="296"/>
      <c r="BOU35" s="296"/>
      <c r="BOV35" s="296"/>
      <c r="BOW35" s="296"/>
      <c r="BOX35" s="296"/>
      <c r="BOY35" s="296"/>
      <c r="BOZ35" s="296"/>
      <c r="BPA35" s="296"/>
      <c r="BPB35" s="296"/>
      <c r="BPC35" s="296"/>
      <c r="BPD35" s="296"/>
      <c r="BPE35" s="296"/>
      <c r="BPF35" s="296"/>
      <c r="BPG35" s="296"/>
      <c r="BPH35" s="296"/>
      <c r="BPI35" s="296"/>
      <c r="BPJ35" s="296"/>
      <c r="BPK35" s="296"/>
      <c r="BPL35" s="296"/>
      <c r="BPM35" s="296"/>
      <c r="BPN35" s="296"/>
      <c r="BPO35" s="296"/>
      <c r="BPP35" s="296"/>
      <c r="BPQ35" s="296"/>
      <c r="BPR35" s="296"/>
      <c r="BPS35" s="296"/>
      <c r="BPT35" s="296"/>
      <c r="BPU35" s="296"/>
      <c r="BPV35" s="296"/>
      <c r="BPW35" s="296"/>
      <c r="BPX35" s="296"/>
      <c r="BPY35" s="296"/>
      <c r="BPZ35" s="296"/>
      <c r="BQA35" s="296"/>
      <c r="BQB35" s="296"/>
      <c r="BQC35" s="296"/>
      <c r="BQD35" s="296"/>
      <c r="BQE35" s="296"/>
      <c r="BQF35" s="296"/>
      <c r="BQG35" s="296"/>
      <c r="BQH35" s="296"/>
      <c r="BQI35" s="296"/>
      <c r="BQJ35" s="296"/>
      <c r="BQK35" s="296"/>
      <c r="BQL35" s="296"/>
      <c r="BQM35" s="296"/>
      <c r="BQN35" s="296"/>
      <c r="BQO35" s="296"/>
      <c r="BQP35" s="296"/>
      <c r="BQQ35" s="296"/>
      <c r="BQR35" s="296"/>
      <c r="BQS35" s="296"/>
      <c r="BQT35" s="296"/>
      <c r="BQU35" s="296"/>
      <c r="BQV35" s="296"/>
      <c r="BQW35" s="296"/>
      <c r="BQX35" s="296"/>
      <c r="BQY35" s="296"/>
      <c r="BQZ35" s="296"/>
      <c r="BRA35" s="296"/>
      <c r="BRB35" s="296"/>
      <c r="BRC35" s="296"/>
      <c r="BRD35" s="296"/>
      <c r="BRE35" s="296"/>
      <c r="BRF35" s="296"/>
      <c r="BRG35" s="296"/>
      <c r="BRH35" s="296"/>
      <c r="BRI35" s="296"/>
      <c r="BRJ35" s="296"/>
      <c r="BRK35" s="296"/>
      <c r="BRL35" s="296"/>
      <c r="BRM35" s="296"/>
      <c r="BRN35" s="296"/>
      <c r="BRO35" s="296"/>
      <c r="BRP35" s="296"/>
      <c r="BRQ35" s="296"/>
      <c r="BRR35" s="296"/>
      <c r="BRS35" s="296"/>
      <c r="BRT35" s="296"/>
      <c r="BRU35" s="296"/>
      <c r="BRV35" s="296"/>
      <c r="BRW35" s="296"/>
      <c r="BRX35" s="296"/>
      <c r="BRY35" s="296"/>
      <c r="BRZ35" s="296"/>
      <c r="BSA35" s="296"/>
      <c r="BSB35" s="296"/>
      <c r="BSC35" s="296"/>
      <c r="BSD35" s="296"/>
      <c r="BSE35" s="296"/>
      <c r="BSF35" s="296"/>
      <c r="BSG35" s="296"/>
      <c r="BSH35" s="296"/>
      <c r="BSI35" s="296"/>
      <c r="BSJ35" s="296"/>
      <c r="BSK35" s="296"/>
      <c r="BSL35" s="296"/>
      <c r="BSM35" s="296"/>
      <c r="BSN35" s="296"/>
      <c r="BSO35" s="296"/>
      <c r="BSP35" s="296"/>
      <c r="BSQ35" s="296"/>
      <c r="BSR35" s="296"/>
      <c r="BSS35" s="296"/>
      <c r="BST35" s="296"/>
      <c r="BSU35" s="296"/>
      <c r="BSV35" s="296"/>
      <c r="BSW35" s="296"/>
      <c r="BSX35" s="296"/>
      <c r="BSY35" s="296"/>
      <c r="BSZ35" s="296"/>
      <c r="BTA35" s="296"/>
      <c r="BTB35" s="296"/>
      <c r="BTC35" s="296"/>
      <c r="BTD35" s="296"/>
      <c r="BTE35" s="296"/>
      <c r="BTF35" s="296"/>
      <c r="BTG35" s="296"/>
      <c r="BTH35" s="296"/>
      <c r="BTI35" s="296"/>
      <c r="BTJ35" s="296"/>
      <c r="BTK35" s="296"/>
      <c r="BTL35" s="296"/>
      <c r="BTM35" s="296"/>
      <c r="BTN35" s="296"/>
      <c r="BTO35" s="296"/>
      <c r="BTP35" s="296"/>
      <c r="BTQ35" s="296"/>
      <c r="BTR35" s="296"/>
      <c r="BTS35" s="296"/>
      <c r="BTT35" s="296"/>
      <c r="BTU35" s="296"/>
      <c r="BTV35" s="296"/>
      <c r="BTW35" s="296"/>
      <c r="BTX35" s="296"/>
      <c r="BTY35" s="296"/>
      <c r="BTZ35" s="296"/>
      <c r="BUA35" s="296"/>
      <c r="BUB35" s="296"/>
      <c r="BUC35" s="296"/>
      <c r="BUD35" s="296"/>
      <c r="BUE35" s="296"/>
      <c r="BUF35" s="296"/>
      <c r="BUG35" s="296"/>
      <c r="BUH35" s="296"/>
      <c r="BUI35" s="296"/>
      <c r="BUJ35" s="296"/>
      <c r="BUK35" s="296"/>
      <c r="BUL35" s="296"/>
      <c r="BUM35" s="296"/>
      <c r="BUN35" s="296"/>
      <c r="BUO35" s="296"/>
      <c r="BUP35" s="296"/>
      <c r="BUQ35" s="296"/>
      <c r="BUR35" s="296"/>
      <c r="BUS35" s="296"/>
      <c r="BUT35" s="296"/>
      <c r="BUU35" s="296"/>
      <c r="BUV35" s="296"/>
      <c r="BUW35" s="296"/>
      <c r="BUX35" s="296"/>
      <c r="BUY35" s="296"/>
      <c r="BUZ35" s="296"/>
      <c r="BVA35" s="296"/>
      <c r="BVB35" s="296"/>
      <c r="BVC35" s="296"/>
      <c r="BVD35" s="296"/>
      <c r="BVE35" s="296"/>
      <c r="BVF35" s="296"/>
      <c r="BVG35" s="296"/>
      <c r="BVH35" s="296"/>
      <c r="BVI35" s="296"/>
      <c r="BVJ35" s="296"/>
      <c r="BVK35" s="296"/>
      <c r="BVL35" s="296"/>
      <c r="BVM35" s="296"/>
      <c r="BVN35" s="296"/>
      <c r="BVO35" s="296"/>
      <c r="BVP35" s="296"/>
      <c r="BVQ35" s="296"/>
      <c r="BVR35" s="296"/>
      <c r="BVS35" s="296"/>
      <c r="BVT35" s="296"/>
      <c r="BVU35" s="296"/>
      <c r="BVV35" s="296"/>
      <c r="BVW35" s="296"/>
      <c r="BVX35" s="296"/>
      <c r="BVY35" s="296"/>
      <c r="BVZ35" s="296"/>
      <c r="BWA35" s="296"/>
      <c r="BWB35" s="296"/>
      <c r="BWC35" s="296"/>
      <c r="BWD35" s="296"/>
      <c r="BWE35" s="296"/>
      <c r="BWF35" s="296"/>
      <c r="BWG35" s="296"/>
      <c r="BWH35" s="296"/>
      <c r="BWI35" s="296"/>
      <c r="BWJ35" s="296"/>
      <c r="BWK35" s="296"/>
      <c r="BWL35" s="296"/>
      <c r="BWM35" s="296"/>
      <c r="BWN35" s="296"/>
      <c r="BWO35" s="296"/>
      <c r="BWP35" s="296"/>
      <c r="BWQ35" s="296"/>
      <c r="BWR35" s="296"/>
      <c r="BWS35" s="296"/>
      <c r="BWT35" s="296"/>
      <c r="BWU35" s="296"/>
      <c r="BWV35" s="296"/>
      <c r="BWW35" s="296"/>
      <c r="BWX35" s="296"/>
      <c r="BWY35" s="296"/>
      <c r="BWZ35" s="296"/>
      <c r="BXA35" s="296"/>
      <c r="BXB35" s="296"/>
      <c r="BXC35" s="296"/>
      <c r="BXD35" s="296"/>
      <c r="BXE35" s="296"/>
      <c r="BXF35" s="296"/>
      <c r="BXG35" s="296"/>
      <c r="BXH35" s="296"/>
      <c r="BXI35" s="296"/>
      <c r="BXJ35" s="296"/>
      <c r="BXK35" s="296"/>
      <c r="BXL35" s="296"/>
      <c r="BXM35" s="296"/>
      <c r="BXN35" s="296"/>
      <c r="BXO35" s="296"/>
      <c r="BXP35" s="296"/>
      <c r="BXQ35" s="296"/>
      <c r="BXR35" s="296"/>
      <c r="BXS35" s="296"/>
      <c r="BXT35" s="296"/>
      <c r="BXU35" s="296"/>
      <c r="BXV35" s="296"/>
      <c r="BXW35" s="296"/>
      <c r="BXX35" s="296"/>
      <c r="BXY35" s="296"/>
      <c r="BXZ35" s="296"/>
      <c r="BYA35" s="296"/>
      <c r="BYB35" s="296"/>
      <c r="BYC35" s="296"/>
      <c r="BYD35" s="296"/>
      <c r="BYE35" s="296"/>
      <c r="BYF35" s="296"/>
      <c r="BYG35" s="296"/>
      <c r="BYH35" s="296"/>
      <c r="BYI35" s="296"/>
      <c r="BYJ35" s="296"/>
      <c r="BYK35" s="296"/>
      <c r="BYL35" s="296"/>
      <c r="BYM35" s="296"/>
      <c r="BYN35" s="296"/>
      <c r="BYO35" s="296"/>
      <c r="BYP35" s="296"/>
      <c r="BYQ35" s="296"/>
      <c r="BYR35" s="296"/>
      <c r="BYS35" s="296"/>
      <c r="BYT35" s="296"/>
      <c r="BYU35" s="296"/>
      <c r="BYV35" s="296"/>
      <c r="BYW35" s="296"/>
      <c r="BYX35" s="296"/>
      <c r="BYY35" s="296"/>
      <c r="BYZ35" s="296"/>
      <c r="BZA35" s="296"/>
      <c r="BZB35" s="296"/>
      <c r="BZC35" s="296"/>
      <c r="BZD35" s="296"/>
      <c r="BZE35" s="296"/>
      <c r="BZF35" s="296"/>
      <c r="BZG35" s="296"/>
      <c r="BZH35" s="296"/>
      <c r="BZI35" s="296"/>
      <c r="BZJ35" s="296"/>
      <c r="BZK35" s="296"/>
      <c r="BZL35" s="296"/>
      <c r="BZM35" s="296"/>
      <c r="BZN35" s="296"/>
      <c r="BZO35" s="296"/>
      <c r="BZP35" s="296"/>
      <c r="BZQ35" s="296"/>
      <c r="BZR35" s="296"/>
      <c r="BZS35" s="296"/>
      <c r="BZT35" s="296"/>
      <c r="BZU35" s="296"/>
      <c r="BZV35" s="296"/>
      <c r="BZW35" s="296"/>
      <c r="BZX35" s="296"/>
      <c r="BZY35" s="296"/>
      <c r="BZZ35" s="296"/>
      <c r="CAA35" s="296"/>
      <c r="CAB35" s="296"/>
      <c r="CAC35" s="296"/>
      <c r="CAD35" s="296"/>
      <c r="CAE35" s="296"/>
      <c r="CAF35" s="296"/>
      <c r="CAG35" s="296"/>
      <c r="CAH35" s="296"/>
      <c r="CAI35" s="296"/>
      <c r="CAJ35" s="296"/>
      <c r="CAK35" s="296"/>
      <c r="CAL35" s="296"/>
      <c r="CAM35" s="296"/>
      <c r="CAN35" s="296"/>
      <c r="CAO35" s="296"/>
      <c r="CAP35" s="296"/>
      <c r="CAQ35" s="296"/>
      <c r="CAR35" s="296"/>
      <c r="CAS35" s="296"/>
      <c r="CAT35" s="296"/>
      <c r="CAU35" s="296"/>
      <c r="CAV35" s="296"/>
      <c r="CAW35" s="296"/>
      <c r="CAX35" s="296"/>
      <c r="CAY35" s="296"/>
      <c r="CAZ35" s="296"/>
      <c r="CBA35" s="296"/>
      <c r="CBB35" s="296"/>
      <c r="CBC35" s="296"/>
      <c r="CBD35" s="296"/>
      <c r="CBE35" s="296"/>
      <c r="CBF35" s="296"/>
      <c r="CBG35" s="296"/>
      <c r="CBH35" s="296"/>
      <c r="CBI35" s="296"/>
      <c r="CBJ35" s="296"/>
      <c r="CBK35" s="296"/>
      <c r="CBL35" s="296"/>
      <c r="CBM35" s="296"/>
      <c r="CBN35" s="296"/>
      <c r="CBO35" s="296"/>
      <c r="CBP35" s="296"/>
      <c r="CBQ35" s="296"/>
      <c r="CBR35" s="296"/>
      <c r="CBS35" s="296"/>
      <c r="CBT35" s="296"/>
      <c r="CBU35" s="296"/>
      <c r="CBV35" s="296"/>
      <c r="CBW35" s="296"/>
      <c r="CBX35" s="296"/>
      <c r="CBY35" s="296"/>
      <c r="CBZ35" s="296"/>
      <c r="CCA35" s="296"/>
      <c r="CCB35" s="296"/>
      <c r="CCC35" s="296"/>
      <c r="CCD35" s="296"/>
      <c r="CCE35" s="296"/>
      <c r="CCF35" s="296"/>
      <c r="CCG35" s="296"/>
      <c r="CCH35" s="296"/>
      <c r="CCI35" s="296"/>
      <c r="CCJ35" s="296"/>
      <c r="CCK35" s="296"/>
      <c r="CCL35" s="296"/>
      <c r="CCM35" s="296"/>
      <c r="CCN35" s="296"/>
      <c r="CCO35" s="296"/>
      <c r="CCP35" s="296"/>
      <c r="CCQ35" s="296"/>
      <c r="CCR35" s="296"/>
      <c r="CCS35" s="296"/>
      <c r="CCT35" s="296"/>
      <c r="CCU35" s="296"/>
      <c r="CCV35" s="296"/>
      <c r="CCW35" s="296"/>
      <c r="CCX35" s="296"/>
      <c r="CCY35" s="296"/>
      <c r="CCZ35" s="296"/>
      <c r="CDA35" s="296"/>
      <c r="CDB35" s="296"/>
      <c r="CDC35" s="296"/>
      <c r="CDD35" s="296"/>
      <c r="CDE35" s="296"/>
      <c r="CDF35" s="296"/>
      <c r="CDG35" s="296"/>
      <c r="CDH35" s="296"/>
      <c r="CDI35" s="296"/>
      <c r="CDJ35" s="296"/>
      <c r="CDK35" s="296"/>
      <c r="CDL35" s="296"/>
      <c r="CDM35" s="296"/>
      <c r="CDN35" s="296"/>
      <c r="CDO35" s="296"/>
      <c r="CDP35" s="296"/>
      <c r="CDQ35" s="296"/>
      <c r="CDR35" s="296"/>
      <c r="CDS35" s="296"/>
      <c r="CDT35" s="296"/>
      <c r="CDU35" s="296"/>
      <c r="CDV35" s="296"/>
      <c r="CDW35" s="296"/>
      <c r="CDX35" s="296"/>
      <c r="CDY35" s="296"/>
      <c r="CDZ35" s="296"/>
      <c r="CEA35" s="296"/>
      <c r="CEB35" s="296"/>
      <c r="CEC35" s="296"/>
      <c r="CED35" s="296"/>
      <c r="CEE35" s="296"/>
      <c r="CEF35" s="296"/>
      <c r="CEG35" s="296"/>
      <c r="CEH35" s="296"/>
      <c r="CEI35" s="296"/>
      <c r="CEJ35" s="296"/>
      <c r="CEK35" s="296"/>
      <c r="CEL35" s="296"/>
      <c r="CEM35" s="296"/>
      <c r="CEN35" s="296"/>
      <c r="CEO35" s="296"/>
      <c r="CEP35" s="296"/>
      <c r="CEQ35" s="296"/>
      <c r="CER35" s="296"/>
      <c r="CES35" s="296"/>
      <c r="CET35" s="296"/>
      <c r="CEU35" s="296"/>
      <c r="CEV35" s="296"/>
      <c r="CEW35" s="296"/>
      <c r="CEX35" s="296"/>
      <c r="CEY35" s="296"/>
      <c r="CEZ35" s="296"/>
      <c r="CFA35" s="296"/>
      <c r="CFB35" s="296"/>
      <c r="CFC35" s="296"/>
      <c r="CFD35" s="296"/>
      <c r="CFE35" s="296"/>
      <c r="CFF35" s="296"/>
      <c r="CFG35" s="296"/>
      <c r="CFH35" s="296"/>
      <c r="CFI35" s="296"/>
      <c r="CFJ35" s="296"/>
      <c r="CFK35" s="296"/>
      <c r="CFL35" s="296"/>
      <c r="CFM35" s="296"/>
      <c r="CFN35" s="296"/>
      <c r="CFO35" s="296"/>
      <c r="CFP35" s="296"/>
      <c r="CFQ35" s="296"/>
      <c r="CFR35" s="296"/>
      <c r="CFS35" s="296"/>
      <c r="CFT35" s="296"/>
      <c r="CFU35" s="296"/>
      <c r="CFV35" s="296"/>
      <c r="CFW35" s="296"/>
      <c r="CFX35" s="296"/>
      <c r="CFY35" s="296"/>
      <c r="CFZ35" s="296"/>
      <c r="CGA35" s="296"/>
      <c r="CGB35" s="296"/>
      <c r="CGC35" s="296"/>
      <c r="CGD35" s="296"/>
      <c r="CGE35" s="296"/>
      <c r="CGF35" s="296"/>
      <c r="CGG35" s="296"/>
      <c r="CGH35" s="296"/>
      <c r="CGI35" s="296"/>
      <c r="CGJ35" s="296"/>
      <c r="CGK35" s="296"/>
      <c r="CGL35" s="296"/>
      <c r="CGM35" s="296"/>
      <c r="CGN35" s="296"/>
      <c r="CGO35" s="296"/>
      <c r="CGP35" s="296"/>
      <c r="CGQ35" s="296"/>
      <c r="CGR35" s="296"/>
      <c r="CGS35" s="296"/>
      <c r="CGT35" s="296"/>
      <c r="CGU35" s="296"/>
      <c r="CGV35" s="296"/>
      <c r="CGW35" s="296"/>
      <c r="CGX35" s="296"/>
      <c r="CGY35" s="296"/>
      <c r="CGZ35" s="296"/>
      <c r="CHA35" s="296"/>
      <c r="CHB35" s="296"/>
      <c r="CHC35" s="296"/>
      <c r="CHD35" s="296"/>
      <c r="CHE35" s="296"/>
      <c r="CHF35" s="296"/>
      <c r="CHG35" s="296"/>
      <c r="CHH35" s="296"/>
      <c r="CHI35" s="296"/>
      <c r="CHJ35" s="296"/>
      <c r="CHK35" s="296"/>
      <c r="CHL35" s="296"/>
      <c r="CHM35" s="296"/>
      <c r="CHN35" s="296"/>
      <c r="CHO35" s="296"/>
      <c r="CHP35" s="296"/>
      <c r="CHQ35" s="296"/>
      <c r="CHR35" s="296"/>
      <c r="CHS35" s="296"/>
      <c r="CHT35" s="296"/>
      <c r="CHU35" s="296"/>
      <c r="CHV35" s="296"/>
      <c r="CHW35" s="296"/>
      <c r="CHX35" s="296"/>
      <c r="CHY35" s="296"/>
      <c r="CHZ35" s="296"/>
      <c r="CIA35" s="296"/>
      <c r="CIB35" s="296"/>
      <c r="CIC35" s="296"/>
      <c r="CID35" s="296"/>
      <c r="CIE35" s="296"/>
      <c r="CIF35" s="296"/>
      <c r="CIG35" s="296"/>
      <c r="CIH35" s="296"/>
      <c r="CII35" s="296"/>
      <c r="CIJ35" s="296"/>
      <c r="CIK35" s="296"/>
      <c r="CIL35" s="296"/>
      <c r="CIM35" s="296"/>
      <c r="CIN35" s="296"/>
      <c r="CIO35" s="296"/>
      <c r="CIP35" s="296"/>
      <c r="CIQ35" s="296"/>
      <c r="CIR35" s="296"/>
      <c r="CIS35" s="296"/>
      <c r="CIT35" s="296"/>
      <c r="CIU35" s="296"/>
      <c r="CIV35" s="296"/>
      <c r="CIW35" s="296"/>
      <c r="CIX35" s="296"/>
      <c r="CIY35" s="296"/>
      <c r="CIZ35" s="296"/>
      <c r="CJA35" s="296"/>
      <c r="CJB35" s="296"/>
      <c r="CJC35" s="296"/>
      <c r="CJD35" s="296"/>
      <c r="CJE35" s="296"/>
      <c r="CJF35" s="296"/>
      <c r="CJG35" s="296"/>
      <c r="CJH35" s="296"/>
      <c r="CJI35" s="296"/>
      <c r="CJJ35" s="296"/>
      <c r="CJK35" s="296"/>
      <c r="CJL35" s="296"/>
      <c r="CJM35" s="296"/>
      <c r="CJN35" s="296"/>
      <c r="CJO35" s="296"/>
      <c r="CJP35" s="296"/>
      <c r="CJQ35" s="296"/>
      <c r="CJR35" s="296"/>
      <c r="CJS35" s="296"/>
      <c r="CJT35" s="296"/>
      <c r="CJU35" s="296"/>
      <c r="CJV35" s="296"/>
      <c r="CJW35" s="296"/>
      <c r="CJX35" s="296"/>
      <c r="CJY35" s="296"/>
      <c r="CJZ35" s="296"/>
      <c r="CKA35" s="296"/>
      <c r="CKB35" s="296"/>
      <c r="CKC35" s="296"/>
      <c r="CKD35" s="296"/>
      <c r="CKE35" s="296"/>
      <c r="CKF35" s="296"/>
      <c r="CKG35" s="296"/>
      <c r="CKH35" s="296"/>
      <c r="CKI35" s="296"/>
      <c r="CKJ35" s="296"/>
      <c r="CKK35" s="296"/>
      <c r="CKL35" s="296"/>
      <c r="CKM35" s="296"/>
      <c r="CKN35" s="296"/>
      <c r="CKO35" s="296"/>
      <c r="CKP35" s="296"/>
      <c r="CKQ35" s="296"/>
      <c r="CKR35" s="296"/>
      <c r="CKS35" s="296"/>
      <c r="CKT35" s="296"/>
      <c r="CKU35" s="296"/>
      <c r="CKV35" s="296"/>
      <c r="CKW35" s="296"/>
      <c r="CKX35" s="296"/>
      <c r="CKY35" s="296"/>
      <c r="CKZ35" s="296"/>
      <c r="CLA35" s="296"/>
      <c r="CLB35" s="296"/>
      <c r="CLC35" s="296"/>
      <c r="CLD35" s="296"/>
      <c r="CLE35" s="296"/>
      <c r="CLF35" s="296"/>
      <c r="CLG35" s="296"/>
      <c r="CLH35" s="296"/>
      <c r="CLI35" s="296"/>
      <c r="CLJ35" s="296"/>
      <c r="CLK35" s="296"/>
      <c r="CLL35" s="296"/>
      <c r="CLM35" s="296"/>
      <c r="CLN35" s="296"/>
      <c r="CLO35" s="296"/>
      <c r="CLP35" s="296"/>
      <c r="CLQ35" s="296"/>
      <c r="CLR35" s="296"/>
      <c r="CLS35" s="296"/>
      <c r="CLT35" s="296"/>
      <c r="CLU35" s="296"/>
      <c r="CLV35" s="296"/>
      <c r="CLW35" s="296"/>
      <c r="CLX35" s="296"/>
      <c r="CLY35" s="296"/>
      <c r="CLZ35" s="296"/>
      <c r="CMA35" s="296"/>
      <c r="CMB35" s="296"/>
      <c r="CMC35" s="296"/>
      <c r="CMD35" s="296"/>
      <c r="CME35" s="296"/>
      <c r="CMF35" s="296"/>
      <c r="CMG35" s="296"/>
      <c r="CMH35" s="296"/>
      <c r="CMI35" s="296"/>
      <c r="CMJ35" s="296"/>
      <c r="CMK35" s="296"/>
      <c r="CML35" s="296"/>
      <c r="CMM35" s="296"/>
      <c r="CMN35" s="296"/>
      <c r="CMO35" s="296"/>
      <c r="CMP35" s="296"/>
      <c r="CMQ35" s="296"/>
      <c r="CMR35" s="296"/>
      <c r="CMS35" s="296"/>
      <c r="CMT35" s="296"/>
      <c r="CMU35" s="296"/>
      <c r="CMV35" s="296"/>
      <c r="CMW35" s="296"/>
      <c r="CMX35" s="296"/>
      <c r="CMY35" s="296"/>
      <c r="CMZ35" s="296"/>
      <c r="CNA35" s="296"/>
      <c r="CNB35" s="296"/>
      <c r="CNC35" s="296"/>
      <c r="CND35" s="296"/>
      <c r="CNE35" s="296"/>
      <c r="CNF35" s="296"/>
      <c r="CNG35" s="296"/>
      <c r="CNH35" s="296"/>
      <c r="CNI35" s="296"/>
      <c r="CNJ35" s="296"/>
      <c r="CNK35" s="296"/>
      <c r="CNL35" s="296"/>
      <c r="CNM35" s="296"/>
      <c r="CNN35" s="296"/>
      <c r="CNO35" s="296"/>
      <c r="CNP35" s="296"/>
      <c r="CNQ35" s="296"/>
      <c r="CNR35" s="296"/>
      <c r="CNS35" s="296"/>
      <c r="CNT35" s="296"/>
      <c r="CNU35" s="296"/>
      <c r="CNV35" s="296"/>
      <c r="CNW35" s="296"/>
      <c r="CNX35" s="296"/>
      <c r="CNY35" s="296"/>
      <c r="CNZ35" s="296"/>
      <c r="COA35" s="296"/>
      <c r="COB35" s="296"/>
      <c r="COC35" s="296"/>
      <c r="COD35" s="296"/>
      <c r="COE35" s="296"/>
      <c r="COF35" s="296"/>
      <c r="COG35" s="296"/>
      <c r="COH35" s="296"/>
      <c r="COI35" s="296"/>
      <c r="COJ35" s="296"/>
      <c r="COK35" s="296"/>
      <c r="COL35" s="296"/>
      <c r="COM35" s="296"/>
      <c r="CON35" s="296"/>
      <c r="COO35" s="296"/>
      <c r="COP35" s="296"/>
      <c r="COQ35" s="296"/>
      <c r="COR35" s="296"/>
      <c r="COS35" s="296"/>
      <c r="COT35" s="296"/>
      <c r="COU35" s="296"/>
      <c r="COV35" s="296"/>
      <c r="COW35" s="296"/>
      <c r="COX35" s="296"/>
      <c r="COY35" s="296"/>
      <c r="COZ35" s="296"/>
      <c r="CPA35" s="296"/>
      <c r="CPB35" s="296"/>
      <c r="CPC35" s="296"/>
      <c r="CPD35" s="296"/>
      <c r="CPE35" s="296"/>
      <c r="CPF35" s="296"/>
      <c r="CPG35" s="296"/>
      <c r="CPH35" s="296"/>
      <c r="CPI35" s="296"/>
      <c r="CPJ35" s="296"/>
      <c r="CPK35" s="296"/>
      <c r="CPL35" s="296"/>
      <c r="CPM35" s="296"/>
      <c r="CPN35" s="296"/>
      <c r="CPO35" s="296"/>
      <c r="CPP35" s="296"/>
      <c r="CPQ35" s="296"/>
      <c r="CPR35" s="296"/>
      <c r="CPS35" s="296"/>
      <c r="CPT35" s="296"/>
      <c r="CPU35" s="296"/>
      <c r="CPV35" s="296"/>
      <c r="CPW35" s="296"/>
      <c r="CPX35" s="296"/>
      <c r="CPY35" s="296"/>
      <c r="CPZ35" s="296"/>
      <c r="CQA35" s="296"/>
      <c r="CQB35" s="296"/>
      <c r="CQC35" s="296"/>
      <c r="CQD35" s="296"/>
      <c r="CQE35" s="296"/>
      <c r="CQF35" s="296"/>
      <c r="CQG35" s="296"/>
      <c r="CQH35" s="296"/>
      <c r="CQI35" s="296"/>
      <c r="CQJ35" s="296"/>
      <c r="CQK35" s="296"/>
      <c r="CQL35" s="296"/>
      <c r="CQM35" s="296"/>
      <c r="CQN35" s="296"/>
      <c r="CQO35" s="296"/>
      <c r="CQP35" s="296"/>
      <c r="CQQ35" s="296"/>
      <c r="CQR35" s="296"/>
      <c r="CQS35" s="296"/>
      <c r="CQT35" s="296"/>
      <c r="CQU35" s="296"/>
      <c r="CQV35" s="296"/>
      <c r="CQW35" s="296"/>
      <c r="CQX35" s="296"/>
      <c r="CQY35" s="296"/>
      <c r="CQZ35" s="296"/>
      <c r="CRA35" s="296"/>
      <c r="CRB35" s="296"/>
      <c r="CRC35" s="296"/>
      <c r="CRD35" s="296"/>
      <c r="CRE35" s="296"/>
      <c r="CRF35" s="296"/>
      <c r="CRG35" s="296"/>
      <c r="CRH35" s="296"/>
      <c r="CRI35" s="296"/>
      <c r="CRJ35" s="296"/>
      <c r="CRK35" s="296"/>
      <c r="CRL35" s="296"/>
      <c r="CRM35" s="296"/>
      <c r="CRN35" s="296"/>
      <c r="CRO35" s="296"/>
      <c r="CRP35" s="296"/>
      <c r="CRQ35" s="296"/>
      <c r="CRR35" s="296"/>
      <c r="CRS35" s="296"/>
      <c r="CRT35" s="296"/>
      <c r="CRU35" s="296"/>
      <c r="CRV35" s="296"/>
      <c r="CRW35" s="296"/>
      <c r="CRX35" s="296"/>
      <c r="CRY35" s="296"/>
      <c r="CRZ35" s="296"/>
      <c r="CSA35" s="296"/>
      <c r="CSB35" s="296"/>
      <c r="CSC35" s="296"/>
      <c r="CSD35" s="296"/>
      <c r="CSE35" s="296"/>
      <c r="CSF35" s="296"/>
      <c r="CSG35" s="296"/>
      <c r="CSH35" s="296"/>
      <c r="CSI35" s="296"/>
      <c r="CSJ35" s="296"/>
      <c r="CSK35" s="296"/>
      <c r="CSL35" s="296"/>
      <c r="CSM35" s="296"/>
      <c r="CSN35" s="296"/>
      <c r="CSO35" s="296"/>
      <c r="CSP35" s="296"/>
      <c r="CSQ35" s="296"/>
      <c r="CSR35" s="296"/>
      <c r="CSS35" s="296"/>
      <c r="CST35" s="296"/>
      <c r="CSU35" s="296"/>
      <c r="CSV35" s="296"/>
      <c r="CSW35" s="296"/>
      <c r="CSX35" s="296"/>
      <c r="CSY35" s="296"/>
      <c r="CSZ35" s="296"/>
      <c r="CTA35" s="296"/>
      <c r="CTB35" s="296"/>
      <c r="CTC35" s="296"/>
      <c r="CTD35" s="296"/>
      <c r="CTE35" s="296"/>
      <c r="CTF35" s="296"/>
      <c r="CTG35" s="296"/>
      <c r="CTH35" s="296"/>
      <c r="CTI35" s="296"/>
      <c r="CTJ35" s="296"/>
      <c r="CTK35" s="296"/>
      <c r="CTL35" s="296"/>
      <c r="CTM35" s="296"/>
      <c r="CTN35" s="296"/>
      <c r="CTO35" s="296"/>
      <c r="CTP35" s="296"/>
      <c r="CTQ35" s="296"/>
      <c r="CTR35" s="296"/>
      <c r="CTS35" s="296"/>
      <c r="CTT35" s="296"/>
      <c r="CTU35" s="296"/>
      <c r="CTV35" s="296"/>
      <c r="CTW35" s="296"/>
      <c r="CTX35" s="296"/>
      <c r="CTY35" s="296"/>
      <c r="CTZ35" s="296"/>
      <c r="CUA35" s="296"/>
      <c r="CUB35" s="296"/>
      <c r="CUC35" s="296"/>
      <c r="CUD35" s="296"/>
      <c r="CUE35" s="296"/>
      <c r="CUF35" s="296"/>
      <c r="CUG35" s="296"/>
      <c r="CUH35" s="296"/>
      <c r="CUI35" s="296"/>
      <c r="CUJ35" s="296"/>
      <c r="CUK35" s="296"/>
      <c r="CUL35" s="296"/>
      <c r="CUM35" s="296"/>
      <c r="CUN35" s="296"/>
      <c r="CUO35" s="296"/>
      <c r="CUP35" s="296"/>
      <c r="CUQ35" s="296"/>
      <c r="CUR35" s="296"/>
      <c r="CUS35" s="296"/>
      <c r="CUT35" s="296"/>
      <c r="CUU35" s="296"/>
      <c r="CUV35" s="296"/>
      <c r="CUW35" s="296"/>
      <c r="CUX35" s="296"/>
    </row>
    <row r="36" spans="1:2598" s="296" customFormat="1" ht="15" customHeight="1" x14ac:dyDescent="0.15">
      <c r="A36" s="298" t="s">
        <v>173</v>
      </c>
      <c r="B36" s="371" t="s">
        <v>3</v>
      </c>
      <c r="C36" s="317" t="s">
        <v>259</v>
      </c>
      <c r="D36" s="318">
        <v>0</v>
      </c>
      <c r="E36" s="303">
        <v>0</v>
      </c>
      <c r="F36" s="303">
        <v>0</v>
      </c>
      <c r="G36" s="304">
        <v>0</v>
      </c>
      <c r="H36" s="303">
        <v>0</v>
      </c>
      <c r="I36" s="319">
        <v>0</v>
      </c>
      <c r="J36" s="320">
        <v>0</v>
      </c>
      <c r="K36" s="303">
        <v>0</v>
      </c>
      <c r="L36" s="303">
        <v>0</v>
      </c>
      <c r="M36" s="304">
        <v>0</v>
      </c>
      <c r="N36" s="303">
        <v>0</v>
      </c>
      <c r="O36" s="319">
        <v>0</v>
      </c>
      <c r="P36" s="284"/>
      <c r="Q36" s="285"/>
      <c r="R36" s="307" t="str">
        <f t="shared" si="6"/>
        <v>6.C</v>
      </c>
      <c r="S36" s="371" t="str">
        <f t="shared" si="6"/>
        <v>Coniferous</v>
      </c>
      <c r="T36" s="321" t="s">
        <v>263</v>
      </c>
      <c r="U36" s="311"/>
      <c r="V36" s="311"/>
      <c r="W36" s="311"/>
      <c r="X36" s="311"/>
      <c r="Y36" s="311"/>
      <c r="Z36" s="311"/>
      <c r="AA36" s="311"/>
      <c r="AB36" s="312"/>
      <c r="AC36" s="285" t="s">
        <v>0</v>
      </c>
      <c r="AD36" s="313" t="str">
        <f t="shared" si="8"/>
        <v>6.C</v>
      </c>
      <c r="AE36" s="371" t="str">
        <f t="shared" si="8"/>
        <v>Coniferous</v>
      </c>
      <c r="AF36" s="321" t="s">
        <v>263</v>
      </c>
      <c r="AG36" s="314" t="str">
        <f>IF(ISNUMBER(#REF!+E36-K36),#REF!+E36-K36,IF(ISNUMBER(K36-E36),"NT " &amp; K36-E36,"…"))</f>
        <v>NT 0</v>
      </c>
      <c r="AH36" s="315" t="str">
        <f>IF(ISNUMBER(#REF!+H36-N36),#REF!+H36-N36,IF(ISNUMBER(N36-H36),"NT " &amp; N36-H36,"…"))</f>
        <v>NT 0</v>
      </c>
    </row>
    <row r="37" spans="1:2598" s="296" customFormat="1" ht="15" customHeight="1" x14ac:dyDescent="0.15">
      <c r="A37" s="298" t="s">
        <v>174</v>
      </c>
      <c r="B37" s="371" t="s">
        <v>4</v>
      </c>
      <c r="C37" s="317" t="s">
        <v>259</v>
      </c>
      <c r="D37" s="318">
        <v>0</v>
      </c>
      <c r="E37" s="303">
        <v>0</v>
      </c>
      <c r="F37" s="303">
        <v>0</v>
      </c>
      <c r="G37" s="304">
        <v>0</v>
      </c>
      <c r="H37" s="303">
        <v>0</v>
      </c>
      <c r="I37" s="319">
        <v>0</v>
      </c>
      <c r="J37" s="320">
        <v>0</v>
      </c>
      <c r="K37" s="303">
        <v>0</v>
      </c>
      <c r="L37" s="303">
        <v>0</v>
      </c>
      <c r="M37" s="304">
        <v>0</v>
      </c>
      <c r="N37" s="303">
        <v>0</v>
      </c>
      <c r="O37" s="319">
        <v>0</v>
      </c>
      <c r="P37" s="284"/>
      <c r="Q37" s="285"/>
      <c r="R37" s="307" t="str">
        <f t="shared" si="6"/>
        <v>6.NC</v>
      </c>
      <c r="S37" s="371" t="str">
        <f t="shared" si="6"/>
        <v>Non-Coniferous</v>
      </c>
      <c r="T37" s="321" t="s">
        <v>263</v>
      </c>
      <c r="U37" s="311"/>
      <c r="V37" s="311"/>
      <c r="W37" s="311"/>
      <c r="X37" s="311"/>
      <c r="Y37" s="311"/>
      <c r="Z37" s="311"/>
      <c r="AA37" s="311"/>
      <c r="AB37" s="312"/>
      <c r="AC37" s="285"/>
      <c r="AD37" s="313" t="str">
        <f t="shared" si="8"/>
        <v>6.NC</v>
      </c>
      <c r="AE37" s="371" t="str">
        <f t="shared" si="8"/>
        <v>Non-Coniferous</v>
      </c>
      <c r="AF37" s="321" t="s">
        <v>263</v>
      </c>
      <c r="AG37" s="373" t="str">
        <f>IF(ISNUMBER(#REF!+E37-K37),#REF!+E37-K37,IF(ISNUMBER(K37-E37),"NT " &amp; K37-E37,"…"))</f>
        <v>NT 0</v>
      </c>
      <c r="AH37" s="315" t="str">
        <f>IF(ISNUMBER(#REF!+H37-N37),#REF!+H37-N37,IF(ISNUMBER(N37-H37),"NT " &amp; N37-H37,"…"))</f>
        <v>NT 0</v>
      </c>
    </row>
    <row r="38" spans="1:2598" s="296" customFormat="1" ht="15" customHeight="1" x14ac:dyDescent="0.15">
      <c r="A38" s="325" t="s">
        <v>175</v>
      </c>
      <c r="B38" s="384" t="s">
        <v>61</v>
      </c>
      <c r="C38" s="300" t="s">
        <v>259</v>
      </c>
      <c r="D38" s="318">
        <v>0</v>
      </c>
      <c r="E38" s="303">
        <v>0</v>
      </c>
      <c r="F38" s="303">
        <v>0</v>
      </c>
      <c r="G38" s="304">
        <v>0</v>
      </c>
      <c r="H38" s="303">
        <v>0</v>
      </c>
      <c r="I38" s="319">
        <v>0</v>
      </c>
      <c r="J38" s="306">
        <v>0</v>
      </c>
      <c r="K38" s="303">
        <v>0</v>
      </c>
      <c r="L38" s="303">
        <v>0</v>
      </c>
      <c r="M38" s="304">
        <v>0</v>
      </c>
      <c r="N38" s="303">
        <v>0</v>
      </c>
      <c r="O38" s="319">
        <v>0</v>
      </c>
      <c r="P38" s="284"/>
      <c r="Q38" s="285"/>
      <c r="R38" s="372" t="str">
        <f t="shared" si="6"/>
        <v>6.NC.T</v>
      </c>
      <c r="S38" s="384" t="str">
        <f t="shared" si="6"/>
        <v>of which: Tropical</v>
      </c>
      <c r="T38" s="309" t="s">
        <v>263</v>
      </c>
      <c r="U38" s="343" t="str">
        <f>IF(AND(ISNUMBER(E38/E37),E38&gt;E37),"&gt; 5.NC !!","")</f>
        <v/>
      </c>
      <c r="V38" s="343" t="str">
        <f>IF(AND(ISNUMBER(F38/F37),F38&gt;F37),"&gt; 5.NC !!","")</f>
        <v/>
      </c>
      <c r="W38" s="343" t="str">
        <f>IF(AND(ISNUMBER(H38/H37),H38&gt;H37),"&gt; 5.NC !!","")</f>
        <v/>
      </c>
      <c r="X38" s="343" t="str">
        <f>IF(AND(ISNUMBER(I38/I37),I38&gt;I37),"&gt; 5.NC !!","")</f>
        <v/>
      </c>
      <c r="Y38" s="343" t="str">
        <f>IF(AND(ISNUMBER(K38/K37),K38&gt;K37),"&gt; 5.NC !!","")</f>
        <v/>
      </c>
      <c r="Z38" s="343" t="str">
        <f>IF(AND(ISNUMBER(L38/L37),L38&gt;L37),"&gt; 5.NC !!","")</f>
        <v/>
      </c>
      <c r="AA38" s="343" t="str">
        <f t="shared" ref="AA38:AB38" si="9">IF(AND(ISNUMBER(N38/N37),N38&gt;N37),"&gt; 5.NC !!","")</f>
        <v/>
      </c>
      <c r="AB38" s="385" t="str">
        <f t="shared" si="9"/>
        <v/>
      </c>
      <c r="AC38" s="285"/>
      <c r="AD38" s="273" t="str">
        <f t="shared" si="8"/>
        <v>6.NC.T</v>
      </c>
      <c r="AE38" s="384" t="str">
        <f t="shared" si="8"/>
        <v>of which: Tropical</v>
      </c>
      <c r="AF38" s="309" t="s">
        <v>263</v>
      </c>
      <c r="AG38" s="373" t="str">
        <f>IF(ISNUMBER(#REF!+E38-K38),#REF!+E38-K38,IF(ISNUMBER(K38-E38),"NT " &amp; K38-E38,"…"))</f>
        <v>NT 0</v>
      </c>
      <c r="AH38" s="315" t="str">
        <f>IF(ISNUMBER(#REF!+H38-N38),#REF!+H38-N38,IF(ISNUMBER(N38-H38),"NT " &amp; N38-H38,"…"))</f>
        <v>NT 0</v>
      </c>
      <c r="AI38" s="296" t="s">
        <v>0</v>
      </c>
    </row>
    <row r="39" spans="1:2598" s="297" customFormat="1" ht="15" customHeight="1" x14ac:dyDescent="0.15">
      <c r="A39" s="383" t="s">
        <v>176</v>
      </c>
      <c r="B39" s="362" t="s">
        <v>29</v>
      </c>
      <c r="C39" s="279" t="s">
        <v>259</v>
      </c>
      <c r="D39" s="349">
        <v>0</v>
      </c>
      <c r="E39" s="350">
        <v>65.482109999999977</v>
      </c>
      <c r="F39" s="350">
        <v>266.59235867783627</v>
      </c>
      <c r="G39" s="351">
        <v>0</v>
      </c>
      <c r="H39" s="350">
        <v>56.691839999999999</v>
      </c>
      <c r="I39" s="282">
        <v>423.40630792053844</v>
      </c>
      <c r="J39" s="360">
        <v>0</v>
      </c>
      <c r="K39" s="350">
        <v>0</v>
      </c>
      <c r="L39" s="350">
        <v>0</v>
      </c>
      <c r="M39" s="351">
        <v>0</v>
      </c>
      <c r="N39" s="350">
        <v>0</v>
      </c>
      <c r="O39" s="282">
        <v>0</v>
      </c>
      <c r="P39" s="284"/>
      <c r="Q39" s="285"/>
      <c r="R39" s="361" t="str">
        <f t="shared" si="6"/>
        <v>7</v>
      </c>
      <c r="S39" s="362" t="str">
        <f t="shared" si="6"/>
        <v>VENEER SHEETS</v>
      </c>
      <c r="T39" s="287" t="s">
        <v>263</v>
      </c>
      <c r="U39" s="363">
        <f>E39-(E40+E41)</f>
        <v>0</v>
      </c>
      <c r="V39" s="364">
        <f>F39-(F40+F41)</f>
        <v>0</v>
      </c>
      <c r="W39" s="364">
        <f>H39-(H40+H41)</f>
        <v>0</v>
      </c>
      <c r="X39" s="364">
        <f>I39-(I40+I41)</f>
        <v>0</v>
      </c>
      <c r="Y39" s="364">
        <f>K39-(K40+K41)</f>
        <v>0</v>
      </c>
      <c r="Z39" s="364">
        <f>L39-(L40+L41)</f>
        <v>0</v>
      </c>
      <c r="AA39" s="364">
        <f t="shared" ref="AA39:AB39" si="10">N39-(N40+N41)</f>
        <v>0</v>
      </c>
      <c r="AB39" s="365">
        <f t="shared" si="10"/>
        <v>0</v>
      </c>
      <c r="AC39" s="291"/>
      <c r="AD39" s="292" t="str">
        <f t="shared" si="8"/>
        <v>7</v>
      </c>
      <c r="AE39" s="362" t="str">
        <f t="shared" si="8"/>
        <v>VENEER SHEETS</v>
      </c>
      <c r="AF39" s="287" t="s">
        <v>263</v>
      </c>
      <c r="AG39" s="358" t="str">
        <f>IF(ISNUMBER(#REF!+E39-K39),#REF!+E39-K39,IF(ISNUMBER(K39-E39),"NT " &amp; K39-E39,"…"))</f>
        <v>NT -65.48211</v>
      </c>
      <c r="AH39" s="359" t="str">
        <f>IF(ISNUMBER(#REF!+H39-N39),#REF!+H39-N39,IF(ISNUMBER(N39-H39),"NT " &amp; N39-H39,"…"))</f>
        <v>NT -56.69184</v>
      </c>
      <c r="AI39" s="296"/>
      <c r="AJ39" s="296"/>
      <c r="AK39" s="296"/>
      <c r="AL39" s="296"/>
      <c r="AM39" s="296"/>
      <c r="AN39" s="296"/>
      <c r="AO39" s="296"/>
      <c r="AP39" s="296"/>
      <c r="AQ39" s="296"/>
      <c r="AR39" s="296"/>
      <c r="AS39" s="296"/>
      <c r="AT39" s="296"/>
      <c r="AU39" s="296"/>
      <c r="AV39" s="296"/>
      <c r="AW39" s="296"/>
      <c r="AX39" s="296"/>
      <c r="AY39" s="296"/>
      <c r="AZ39" s="296"/>
      <c r="BA39" s="296"/>
      <c r="BB39" s="296"/>
      <c r="BC39" s="296"/>
      <c r="BD39" s="296"/>
      <c r="BE39" s="296"/>
      <c r="BF39" s="296"/>
      <c r="BG39" s="296"/>
      <c r="BH39" s="296"/>
      <c r="BI39" s="296"/>
      <c r="BJ39" s="296"/>
      <c r="BK39" s="296"/>
      <c r="BL39" s="296"/>
      <c r="BM39" s="296"/>
      <c r="BN39" s="296"/>
      <c r="BO39" s="296"/>
      <c r="BP39" s="296"/>
      <c r="BQ39" s="296"/>
      <c r="BR39" s="296"/>
      <c r="BS39" s="296"/>
      <c r="BT39" s="296"/>
      <c r="BU39" s="296"/>
      <c r="BV39" s="296"/>
      <c r="BW39" s="296"/>
      <c r="BX39" s="296"/>
      <c r="BY39" s="296"/>
      <c r="BZ39" s="296"/>
      <c r="CA39" s="296"/>
      <c r="CB39" s="296"/>
      <c r="CC39" s="296"/>
      <c r="CD39" s="296"/>
      <c r="CE39" s="296"/>
      <c r="CF39" s="296"/>
      <c r="CG39" s="296"/>
      <c r="CH39" s="296"/>
      <c r="CI39" s="296"/>
      <c r="CJ39" s="296"/>
      <c r="CK39" s="296"/>
      <c r="CL39" s="296"/>
      <c r="CM39" s="296"/>
      <c r="CN39" s="296"/>
      <c r="CO39" s="296"/>
      <c r="CP39" s="296"/>
      <c r="CQ39" s="296"/>
      <c r="CR39" s="296"/>
      <c r="CS39" s="296"/>
      <c r="CT39" s="296"/>
      <c r="CU39" s="296"/>
      <c r="CV39" s="296"/>
      <c r="CW39" s="296"/>
      <c r="CX39" s="296"/>
      <c r="CY39" s="296"/>
      <c r="CZ39" s="296"/>
      <c r="DA39" s="296"/>
      <c r="DB39" s="296"/>
      <c r="DC39" s="296"/>
      <c r="DD39" s="296"/>
      <c r="DE39" s="296"/>
      <c r="DF39" s="296"/>
      <c r="DG39" s="296"/>
      <c r="DH39" s="296"/>
      <c r="DI39" s="296"/>
      <c r="DJ39" s="296"/>
      <c r="DK39" s="296"/>
      <c r="DL39" s="296"/>
      <c r="DM39" s="296"/>
      <c r="DN39" s="296"/>
      <c r="DO39" s="296"/>
      <c r="DP39" s="296"/>
      <c r="DQ39" s="296"/>
      <c r="DR39" s="296"/>
      <c r="DS39" s="296"/>
      <c r="DT39" s="296"/>
      <c r="DU39" s="296"/>
      <c r="DV39" s="296"/>
      <c r="DW39" s="296"/>
      <c r="DX39" s="296"/>
      <c r="DY39" s="296"/>
      <c r="DZ39" s="296"/>
      <c r="EA39" s="296"/>
      <c r="EB39" s="296"/>
      <c r="EC39" s="296"/>
      <c r="ED39" s="296"/>
      <c r="EE39" s="296"/>
      <c r="EF39" s="296"/>
      <c r="EG39" s="296"/>
      <c r="EH39" s="296"/>
      <c r="EI39" s="296"/>
      <c r="EJ39" s="296"/>
      <c r="EK39" s="296"/>
      <c r="EL39" s="296"/>
      <c r="EM39" s="296"/>
      <c r="EN39" s="296"/>
      <c r="EO39" s="296"/>
      <c r="EP39" s="296"/>
      <c r="EQ39" s="296"/>
      <c r="ER39" s="296"/>
      <c r="ES39" s="296"/>
      <c r="ET39" s="296"/>
      <c r="EU39" s="296"/>
      <c r="EV39" s="296"/>
      <c r="EW39" s="296"/>
      <c r="EX39" s="296"/>
      <c r="EY39" s="296"/>
      <c r="EZ39" s="296"/>
      <c r="FA39" s="296"/>
      <c r="FB39" s="296"/>
      <c r="FC39" s="296"/>
      <c r="FD39" s="296"/>
      <c r="FE39" s="296"/>
      <c r="FF39" s="296"/>
      <c r="FG39" s="296"/>
      <c r="FH39" s="296"/>
      <c r="FI39" s="296"/>
      <c r="FJ39" s="296"/>
      <c r="FK39" s="296"/>
      <c r="FL39" s="296"/>
      <c r="FM39" s="296"/>
      <c r="FN39" s="296"/>
      <c r="FO39" s="296"/>
      <c r="FP39" s="296"/>
      <c r="FQ39" s="296"/>
      <c r="FR39" s="296"/>
      <c r="FS39" s="296"/>
      <c r="FT39" s="296"/>
      <c r="FU39" s="296"/>
      <c r="FV39" s="296"/>
      <c r="FW39" s="296"/>
      <c r="FX39" s="296"/>
      <c r="FY39" s="296"/>
      <c r="FZ39" s="296"/>
      <c r="GA39" s="296"/>
      <c r="GB39" s="296"/>
      <c r="GC39" s="296"/>
      <c r="GD39" s="296"/>
      <c r="GE39" s="296"/>
      <c r="GF39" s="296"/>
      <c r="GG39" s="296"/>
      <c r="GH39" s="296"/>
      <c r="GI39" s="296"/>
      <c r="GJ39" s="296"/>
      <c r="GK39" s="296"/>
      <c r="GL39" s="296"/>
      <c r="GM39" s="296"/>
      <c r="GN39" s="296"/>
      <c r="GO39" s="296"/>
      <c r="GP39" s="296"/>
      <c r="GQ39" s="296"/>
      <c r="GR39" s="296"/>
      <c r="GS39" s="296"/>
      <c r="GT39" s="296"/>
      <c r="GU39" s="296"/>
      <c r="GV39" s="296"/>
      <c r="GW39" s="296"/>
      <c r="GX39" s="296"/>
      <c r="GY39" s="296"/>
      <c r="GZ39" s="296"/>
      <c r="HA39" s="296"/>
      <c r="HB39" s="296"/>
      <c r="HC39" s="296"/>
      <c r="HD39" s="296"/>
      <c r="HE39" s="296"/>
      <c r="HF39" s="296"/>
      <c r="HG39" s="296"/>
      <c r="HH39" s="296"/>
      <c r="HI39" s="296"/>
      <c r="HJ39" s="296"/>
      <c r="HK39" s="296"/>
      <c r="HL39" s="296"/>
      <c r="HM39" s="296"/>
      <c r="HN39" s="296"/>
      <c r="HO39" s="296"/>
      <c r="HP39" s="296"/>
      <c r="HQ39" s="296"/>
      <c r="HR39" s="296"/>
      <c r="HS39" s="296"/>
      <c r="HT39" s="296"/>
      <c r="HU39" s="296"/>
      <c r="HV39" s="296"/>
      <c r="HW39" s="296"/>
      <c r="HX39" s="296"/>
      <c r="HY39" s="296"/>
      <c r="HZ39" s="296"/>
      <c r="IA39" s="296"/>
      <c r="IB39" s="296"/>
      <c r="IC39" s="296"/>
      <c r="ID39" s="296"/>
      <c r="IE39" s="296"/>
      <c r="IF39" s="296"/>
      <c r="IG39" s="296"/>
      <c r="IH39" s="296"/>
      <c r="II39" s="296"/>
      <c r="IJ39" s="296"/>
      <c r="IK39" s="296"/>
      <c r="IL39" s="296"/>
      <c r="IM39" s="296"/>
      <c r="IN39" s="296"/>
      <c r="IO39" s="296"/>
      <c r="IP39" s="296"/>
      <c r="IQ39" s="296"/>
      <c r="IR39" s="296"/>
      <c r="IS39" s="296"/>
      <c r="IT39" s="296"/>
      <c r="IU39" s="296"/>
      <c r="IV39" s="296"/>
      <c r="IW39" s="296"/>
      <c r="IX39" s="296"/>
      <c r="IY39" s="296"/>
      <c r="IZ39" s="296"/>
      <c r="JA39" s="296"/>
      <c r="JB39" s="296"/>
      <c r="JC39" s="296"/>
      <c r="JD39" s="296"/>
      <c r="JE39" s="296"/>
      <c r="JF39" s="296"/>
      <c r="JG39" s="296"/>
      <c r="JH39" s="296"/>
      <c r="JI39" s="296"/>
      <c r="JJ39" s="296"/>
      <c r="JK39" s="296"/>
      <c r="JL39" s="296"/>
      <c r="JM39" s="296"/>
      <c r="JN39" s="296"/>
      <c r="JO39" s="296"/>
      <c r="JP39" s="296"/>
      <c r="JQ39" s="296"/>
      <c r="JR39" s="296"/>
      <c r="JS39" s="296"/>
      <c r="JT39" s="296"/>
      <c r="JU39" s="296"/>
      <c r="JV39" s="296"/>
      <c r="JW39" s="296"/>
      <c r="JX39" s="296"/>
      <c r="JY39" s="296"/>
      <c r="JZ39" s="296"/>
      <c r="KA39" s="296"/>
      <c r="KB39" s="296"/>
      <c r="KC39" s="296"/>
      <c r="KD39" s="296"/>
      <c r="KE39" s="296"/>
      <c r="KF39" s="296"/>
      <c r="KG39" s="296"/>
      <c r="KH39" s="296"/>
      <c r="KI39" s="296"/>
      <c r="KJ39" s="296"/>
      <c r="KK39" s="296"/>
      <c r="KL39" s="296"/>
      <c r="KM39" s="296"/>
      <c r="KN39" s="296"/>
      <c r="KO39" s="296"/>
      <c r="KP39" s="296"/>
      <c r="KQ39" s="296"/>
      <c r="KR39" s="296"/>
      <c r="KS39" s="296"/>
      <c r="KT39" s="296"/>
      <c r="KU39" s="296"/>
      <c r="KV39" s="296"/>
      <c r="KW39" s="296"/>
      <c r="KX39" s="296"/>
      <c r="KY39" s="296"/>
      <c r="KZ39" s="296"/>
      <c r="LA39" s="296"/>
      <c r="LB39" s="296"/>
      <c r="LC39" s="296"/>
      <c r="LD39" s="296"/>
      <c r="LE39" s="296"/>
      <c r="LF39" s="296"/>
      <c r="LG39" s="296"/>
      <c r="LH39" s="296"/>
      <c r="LI39" s="296"/>
      <c r="LJ39" s="296"/>
      <c r="LK39" s="296"/>
      <c r="LL39" s="296"/>
      <c r="LM39" s="296"/>
      <c r="LN39" s="296"/>
      <c r="LO39" s="296"/>
      <c r="LP39" s="296"/>
      <c r="LQ39" s="296"/>
      <c r="LR39" s="296"/>
      <c r="LS39" s="296"/>
      <c r="LT39" s="296"/>
      <c r="LU39" s="296"/>
      <c r="LV39" s="296"/>
      <c r="LW39" s="296"/>
      <c r="LX39" s="296"/>
      <c r="LY39" s="296"/>
      <c r="LZ39" s="296"/>
      <c r="MA39" s="296"/>
      <c r="MB39" s="296"/>
      <c r="MC39" s="296"/>
      <c r="MD39" s="296"/>
      <c r="ME39" s="296"/>
      <c r="MF39" s="296"/>
      <c r="MG39" s="296"/>
      <c r="MH39" s="296"/>
      <c r="MI39" s="296"/>
      <c r="MJ39" s="296"/>
      <c r="MK39" s="296"/>
      <c r="ML39" s="296"/>
      <c r="MM39" s="296"/>
      <c r="MN39" s="296"/>
      <c r="MO39" s="296"/>
      <c r="MP39" s="296"/>
      <c r="MQ39" s="296"/>
      <c r="MR39" s="296"/>
      <c r="MS39" s="296"/>
      <c r="MT39" s="296"/>
      <c r="MU39" s="296"/>
      <c r="MV39" s="296"/>
      <c r="MW39" s="296"/>
      <c r="MX39" s="296"/>
      <c r="MY39" s="296"/>
      <c r="MZ39" s="296"/>
      <c r="NA39" s="296"/>
      <c r="NB39" s="296"/>
      <c r="NC39" s="296"/>
      <c r="ND39" s="296"/>
      <c r="NE39" s="296"/>
      <c r="NF39" s="296"/>
      <c r="NG39" s="296"/>
      <c r="NH39" s="296"/>
      <c r="NI39" s="296"/>
      <c r="NJ39" s="296"/>
      <c r="NK39" s="296"/>
      <c r="NL39" s="296"/>
      <c r="NM39" s="296"/>
      <c r="NN39" s="296"/>
      <c r="NO39" s="296"/>
      <c r="NP39" s="296"/>
      <c r="NQ39" s="296"/>
      <c r="NR39" s="296"/>
      <c r="NS39" s="296"/>
      <c r="NT39" s="296"/>
      <c r="NU39" s="296"/>
      <c r="NV39" s="296"/>
      <c r="NW39" s="296"/>
      <c r="NX39" s="296"/>
      <c r="NY39" s="296"/>
      <c r="NZ39" s="296"/>
      <c r="OA39" s="296"/>
      <c r="OB39" s="296"/>
      <c r="OC39" s="296"/>
      <c r="OD39" s="296"/>
      <c r="OE39" s="296"/>
      <c r="OF39" s="296"/>
      <c r="OG39" s="296"/>
      <c r="OH39" s="296"/>
      <c r="OI39" s="296"/>
      <c r="OJ39" s="296"/>
      <c r="OK39" s="296"/>
      <c r="OL39" s="296"/>
      <c r="OM39" s="296"/>
      <c r="ON39" s="296"/>
      <c r="OO39" s="296"/>
      <c r="OP39" s="296"/>
      <c r="OQ39" s="296"/>
      <c r="OR39" s="296"/>
      <c r="OS39" s="296"/>
      <c r="OT39" s="296"/>
      <c r="OU39" s="296"/>
      <c r="OV39" s="296"/>
      <c r="OW39" s="296"/>
      <c r="OX39" s="296"/>
      <c r="OY39" s="296"/>
      <c r="OZ39" s="296"/>
      <c r="PA39" s="296"/>
      <c r="PB39" s="296"/>
      <c r="PC39" s="296"/>
      <c r="PD39" s="296"/>
      <c r="PE39" s="296"/>
      <c r="PF39" s="296"/>
      <c r="PG39" s="296"/>
      <c r="PH39" s="296"/>
      <c r="PI39" s="296"/>
      <c r="PJ39" s="296"/>
      <c r="PK39" s="296"/>
      <c r="PL39" s="296"/>
      <c r="PM39" s="296"/>
      <c r="PN39" s="296"/>
      <c r="PO39" s="296"/>
      <c r="PP39" s="296"/>
      <c r="PQ39" s="296"/>
      <c r="PR39" s="296"/>
      <c r="PS39" s="296"/>
      <c r="PT39" s="296"/>
      <c r="PU39" s="296"/>
      <c r="PV39" s="296"/>
      <c r="PW39" s="296"/>
      <c r="PX39" s="296"/>
      <c r="PY39" s="296"/>
      <c r="PZ39" s="296"/>
      <c r="QA39" s="296"/>
      <c r="QB39" s="296"/>
      <c r="QC39" s="296"/>
      <c r="QD39" s="296"/>
      <c r="QE39" s="296"/>
      <c r="QF39" s="296"/>
      <c r="QG39" s="296"/>
      <c r="QH39" s="296"/>
      <c r="QI39" s="296"/>
      <c r="QJ39" s="296"/>
      <c r="QK39" s="296"/>
      <c r="QL39" s="296"/>
      <c r="QM39" s="296"/>
      <c r="QN39" s="296"/>
      <c r="QO39" s="296"/>
      <c r="QP39" s="296"/>
      <c r="QQ39" s="296"/>
      <c r="QR39" s="296"/>
      <c r="QS39" s="296"/>
      <c r="QT39" s="296"/>
      <c r="QU39" s="296"/>
      <c r="QV39" s="296"/>
      <c r="QW39" s="296"/>
      <c r="QX39" s="296"/>
      <c r="QY39" s="296"/>
      <c r="QZ39" s="296"/>
      <c r="RA39" s="296"/>
      <c r="RB39" s="296"/>
      <c r="RC39" s="296"/>
      <c r="RD39" s="296"/>
      <c r="RE39" s="296"/>
      <c r="RF39" s="296"/>
      <c r="RG39" s="296"/>
      <c r="RH39" s="296"/>
      <c r="RI39" s="296"/>
      <c r="RJ39" s="296"/>
      <c r="RK39" s="296"/>
      <c r="RL39" s="296"/>
      <c r="RM39" s="296"/>
      <c r="RN39" s="296"/>
      <c r="RO39" s="296"/>
      <c r="RP39" s="296"/>
      <c r="RQ39" s="296"/>
      <c r="RR39" s="296"/>
      <c r="RS39" s="296"/>
      <c r="RT39" s="296"/>
      <c r="RU39" s="296"/>
      <c r="RV39" s="296"/>
      <c r="RW39" s="296"/>
      <c r="RX39" s="296"/>
      <c r="RY39" s="296"/>
      <c r="RZ39" s="296"/>
      <c r="SA39" s="296"/>
      <c r="SB39" s="296"/>
      <c r="SC39" s="296"/>
      <c r="SD39" s="296"/>
      <c r="SE39" s="296"/>
      <c r="SF39" s="296"/>
      <c r="SG39" s="296"/>
      <c r="SH39" s="296"/>
      <c r="SI39" s="296"/>
      <c r="SJ39" s="296"/>
      <c r="SK39" s="296"/>
      <c r="SL39" s="296"/>
      <c r="SM39" s="296"/>
      <c r="SN39" s="296"/>
      <c r="SO39" s="296"/>
      <c r="SP39" s="296"/>
      <c r="SQ39" s="296"/>
      <c r="SR39" s="296"/>
      <c r="SS39" s="296"/>
      <c r="ST39" s="296"/>
      <c r="SU39" s="296"/>
      <c r="SV39" s="296"/>
      <c r="SW39" s="296"/>
      <c r="SX39" s="296"/>
      <c r="SY39" s="296"/>
      <c r="SZ39" s="296"/>
      <c r="TA39" s="296"/>
      <c r="TB39" s="296"/>
      <c r="TC39" s="296"/>
      <c r="TD39" s="296"/>
      <c r="TE39" s="296"/>
      <c r="TF39" s="296"/>
      <c r="TG39" s="296"/>
      <c r="TH39" s="296"/>
      <c r="TI39" s="296"/>
      <c r="TJ39" s="296"/>
      <c r="TK39" s="296"/>
      <c r="TL39" s="296"/>
      <c r="TM39" s="296"/>
      <c r="TN39" s="296"/>
      <c r="TO39" s="296"/>
      <c r="TP39" s="296"/>
      <c r="TQ39" s="296"/>
      <c r="TR39" s="296"/>
      <c r="TS39" s="296"/>
      <c r="TT39" s="296"/>
      <c r="TU39" s="296"/>
      <c r="TV39" s="296"/>
      <c r="TW39" s="296"/>
      <c r="TX39" s="296"/>
      <c r="TY39" s="296"/>
      <c r="TZ39" s="296"/>
      <c r="UA39" s="296"/>
      <c r="UB39" s="296"/>
      <c r="UC39" s="296"/>
      <c r="UD39" s="296"/>
      <c r="UE39" s="296"/>
      <c r="UF39" s="296"/>
      <c r="UG39" s="296"/>
      <c r="UH39" s="296"/>
      <c r="UI39" s="296"/>
      <c r="UJ39" s="296"/>
      <c r="UK39" s="296"/>
      <c r="UL39" s="296"/>
      <c r="UM39" s="296"/>
      <c r="UN39" s="296"/>
      <c r="UO39" s="296"/>
      <c r="UP39" s="296"/>
      <c r="UQ39" s="296"/>
      <c r="UR39" s="296"/>
      <c r="US39" s="296"/>
      <c r="UT39" s="296"/>
      <c r="UU39" s="296"/>
      <c r="UV39" s="296"/>
      <c r="UW39" s="296"/>
      <c r="UX39" s="296"/>
      <c r="UY39" s="296"/>
      <c r="UZ39" s="296"/>
      <c r="VA39" s="296"/>
      <c r="VB39" s="296"/>
      <c r="VC39" s="296"/>
      <c r="VD39" s="296"/>
      <c r="VE39" s="296"/>
      <c r="VF39" s="296"/>
      <c r="VG39" s="296"/>
      <c r="VH39" s="296"/>
      <c r="VI39" s="296"/>
      <c r="VJ39" s="296"/>
      <c r="VK39" s="296"/>
      <c r="VL39" s="296"/>
      <c r="VM39" s="296"/>
      <c r="VN39" s="296"/>
      <c r="VO39" s="296"/>
      <c r="VP39" s="296"/>
      <c r="VQ39" s="296"/>
      <c r="VR39" s="296"/>
      <c r="VS39" s="296"/>
      <c r="VT39" s="296"/>
      <c r="VU39" s="296"/>
      <c r="VV39" s="296"/>
      <c r="VW39" s="296"/>
      <c r="VX39" s="296"/>
      <c r="VY39" s="296"/>
      <c r="VZ39" s="296"/>
      <c r="WA39" s="296"/>
      <c r="WB39" s="296"/>
      <c r="WC39" s="296"/>
      <c r="WD39" s="296"/>
      <c r="WE39" s="296"/>
      <c r="WF39" s="296"/>
      <c r="WG39" s="296"/>
      <c r="WH39" s="296"/>
      <c r="WI39" s="296"/>
      <c r="WJ39" s="296"/>
      <c r="WK39" s="296"/>
      <c r="WL39" s="296"/>
      <c r="WM39" s="296"/>
      <c r="WN39" s="296"/>
      <c r="WO39" s="296"/>
      <c r="WP39" s="296"/>
      <c r="WQ39" s="296"/>
      <c r="WR39" s="296"/>
      <c r="WS39" s="296"/>
      <c r="WT39" s="296"/>
      <c r="WU39" s="296"/>
      <c r="WV39" s="296"/>
      <c r="WW39" s="296"/>
      <c r="WX39" s="296"/>
      <c r="WY39" s="296"/>
      <c r="WZ39" s="296"/>
      <c r="XA39" s="296"/>
      <c r="XB39" s="296"/>
      <c r="XC39" s="296"/>
      <c r="XD39" s="296"/>
      <c r="XE39" s="296"/>
      <c r="XF39" s="296"/>
      <c r="XG39" s="296"/>
      <c r="XH39" s="296"/>
      <c r="XI39" s="296"/>
      <c r="XJ39" s="296"/>
      <c r="XK39" s="296"/>
      <c r="XL39" s="296"/>
      <c r="XM39" s="296"/>
      <c r="XN39" s="296"/>
      <c r="XO39" s="296"/>
      <c r="XP39" s="296"/>
      <c r="XQ39" s="296"/>
      <c r="XR39" s="296"/>
      <c r="XS39" s="296"/>
      <c r="XT39" s="296"/>
      <c r="XU39" s="296"/>
      <c r="XV39" s="296"/>
      <c r="XW39" s="296"/>
      <c r="XX39" s="296"/>
      <c r="XY39" s="296"/>
      <c r="XZ39" s="296"/>
      <c r="YA39" s="296"/>
      <c r="YB39" s="296"/>
      <c r="YC39" s="296"/>
      <c r="YD39" s="296"/>
      <c r="YE39" s="296"/>
      <c r="YF39" s="296"/>
      <c r="YG39" s="296"/>
      <c r="YH39" s="296"/>
      <c r="YI39" s="296"/>
      <c r="YJ39" s="296"/>
      <c r="YK39" s="296"/>
      <c r="YL39" s="296"/>
      <c r="YM39" s="296"/>
      <c r="YN39" s="296"/>
      <c r="YO39" s="296"/>
      <c r="YP39" s="296"/>
      <c r="YQ39" s="296"/>
      <c r="YR39" s="296"/>
      <c r="YS39" s="296"/>
      <c r="YT39" s="296"/>
      <c r="YU39" s="296"/>
      <c r="YV39" s="296"/>
      <c r="YW39" s="296"/>
      <c r="YX39" s="296"/>
      <c r="YY39" s="296"/>
      <c r="YZ39" s="296"/>
      <c r="ZA39" s="296"/>
      <c r="ZB39" s="296"/>
      <c r="ZC39" s="296"/>
      <c r="ZD39" s="296"/>
      <c r="ZE39" s="296"/>
      <c r="ZF39" s="296"/>
      <c r="ZG39" s="296"/>
      <c r="ZH39" s="296"/>
      <c r="ZI39" s="296"/>
      <c r="ZJ39" s="296"/>
      <c r="ZK39" s="296"/>
      <c r="ZL39" s="296"/>
      <c r="ZM39" s="296"/>
      <c r="ZN39" s="296"/>
      <c r="ZO39" s="296"/>
      <c r="ZP39" s="296"/>
      <c r="ZQ39" s="296"/>
      <c r="ZR39" s="296"/>
      <c r="ZS39" s="296"/>
      <c r="ZT39" s="296"/>
      <c r="ZU39" s="296"/>
      <c r="ZV39" s="296"/>
      <c r="ZW39" s="296"/>
      <c r="ZX39" s="296"/>
      <c r="ZY39" s="296"/>
      <c r="ZZ39" s="296"/>
      <c r="AAA39" s="296"/>
      <c r="AAB39" s="296"/>
      <c r="AAC39" s="296"/>
      <c r="AAD39" s="296"/>
      <c r="AAE39" s="296"/>
      <c r="AAF39" s="296"/>
      <c r="AAG39" s="296"/>
      <c r="AAH39" s="296"/>
      <c r="AAI39" s="296"/>
      <c r="AAJ39" s="296"/>
      <c r="AAK39" s="296"/>
      <c r="AAL39" s="296"/>
      <c r="AAM39" s="296"/>
      <c r="AAN39" s="296"/>
      <c r="AAO39" s="296"/>
      <c r="AAP39" s="296"/>
      <c r="AAQ39" s="296"/>
      <c r="AAR39" s="296"/>
      <c r="AAS39" s="296"/>
      <c r="AAT39" s="296"/>
      <c r="AAU39" s="296"/>
      <c r="AAV39" s="296"/>
      <c r="AAW39" s="296"/>
      <c r="AAX39" s="296"/>
      <c r="AAY39" s="296"/>
      <c r="AAZ39" s="296"/>
      <c r="ABA39" s="296"/>
      <c r="ABB39" s="296"/>
      <c r="ABC39" s="296"/>
      <c r="ABD39" s="296"/>
      <c r="ABE39" s="296"/>
      <c r="ABF39" s="296"/>
      <c r="ABG39" s="296"/>
      <c r="ABH39" s="296"/>
      <c r="ABI39" s="296"/>
      <c r="ABJ39" s="296"/>
      <c r="ABK39" s="296"/>
      <c r="ABL39" s="296"/>
      <c r="ABM39" s="296"/>
      <c r="ABN39" s="296"/>
      <c r="ABO39" s="296"/>
      <c r="ABP39" s="296"/>
      <c r="ABQ39" s="296"/>
      <c r="ABR39" s="296"/>
      <c r="ABS39" s="296"/>
      <c r="ABT39" s="296"/>
      <c r="ABU39" s="296"/>
      <c r="ABV39" s="296"/>
      <c r="ABW39" s="296"/>
      <c r="ABX39" s="296"/>
      <c r="ABY39" s="296"/>
      <c r="ABZ39" s="296"/>
      <c r="ACA39" s="296"/>
      <c r="ACB39" s="296"/>
      <c r="ACC39" s="296"/>
      <c r="ACD39" s="296"/>
      <c r="ACE39" s="296"/>
      <c r="ACF39" s="296"/>
      <c r="ACG39" s="296"/>
      <c r="ACH39" s="296"/>
      <c r="ACI39" s="296"/>
      <c r="ACJ39" s="296"/>
      <c r="ACK39" s="296"/>
      <c r="ACL39" s="296"/>
      <c r="ACM39" s="296"/>
      <c r="ACN39" s="296"/>
      <c r="ACO39" s="296"/>
      <c r="ACP39" s="296"/>
      <c r="ACQ39" s="296"/>
      <c r="ACR39" s="296"/>
      <c r="ACS39" s="296"/>
      <c r="ACT39" s="296"/>
      <c r="ACU39" s="296"/>
      <c r="ACV39" s="296"/>
      <c r="ACW39" s="296"/>
      <c r="ACX39" s="296"/>
      <c r="ACY39" s="296"/>
      <c r="ACZ39" s="296"/>
      <c r="ADA39" s="296"/>
      <c r="ADB39" s="296"/>
      <c r="ADC39" s="296"/>
      <c r="ADD39" s="296"/>
      <c r="ADE39" s="296"/>
      <c r="ADF39" s="296"/>
      <c r="ADG39" s="296"/>
      <c r="ADH39" s="296"/>
      <c r="ADI39" s="296"/>
      <c r="ADJ39" s="296"/>
      <c r="ADK39" s="296"/>
      <c r="ADL39" s="296"/>
      <c r="ADM39" s="296"/>
      <c r="ADN39" s="296"/>
      <c r="ADO39" s="296"/>
      <c r="ADP39" s="296"/>
      <c r="ADQ39" s="296"/>
      <c r="ADR39" s="296"/>
      <c r="ADS39" s="296"/>
      <c r="ADT39" s="296"/>
      <c r="ADU39" s="296"/>
      <c r="ADV39" s="296"/>
      <c r="ADW39" s="296"/>
      <c r="ADX39" s="296"/>
      <c r="ADY39" s="296"/>
      <c r="ADZ39" s="296"/>
      <c r="AEA39" s="296"/>
      <c r="AEB39" s="296"/>
      <c r="AEC39" s="296"/>
      <c r="AED39" s="296"/>
      <c r="AEE39" s="296"/>
      <c r="AEF39" s="296"/>
      <c r="AEG39" s="296"/>
      <c r="AEH39" s="296"/>
      <c r="AEI39" s="296"/>
      <c r="AEJ39" s="296"/>
      <c r="AEK39" s="296"/>
      <c r="AEL39" s="296"/>
      <c r="AEM39" s="296"/>
      <c r="AEN39" s="296"/>
      <c r="AEO39" s="296"/>
      <c r="AEP39" s="296"/>
      <c r="AEQ39" s="296"/>
      <c r="AER39" s="296"/>
      <c r="AES39" s="296"/>
      <c r="AET39" s="296"/>
      <c r="AEU39" s="296"/>
      <c r="AEV39" s="296"/>
      <c r="AEW39" s="296"/>
      <c r="AEX39" s="296"/>
      <c r="AEY39" s="296"/>
      <c r="AEZ39" s="296"/>
      <c r="AFA39" s="296"/>
      <c r="AFB39" s="296"/>
      <c r="AFC39" s="296"/>
      <c r="AFD39" s="296"/>
      <c r="AFE39" s="296"/>
      <c r="AFF39" s="296"/>
      <c r="AFG39" s="296"/>
      <c r="AFH39" s="296"/>
      <c r="AFI39" s="296"/>
      <c r="AFJ39" s="296"/>
      <c r="AFK39" s="296"/>
      <c r="AFL39" s="296"/>
      <c r="AFM39" s="296"/>
      <c r="AFN39" s="296"/>
      <c r="AFO39" s="296"/>
      <c r="AFP39" s="296"/>
      <c r="AFQ39" s="296"/>
      <c r="AFR39" s="296"/>
      <c r="AFS39" s="296"/>
      <c r="AFT39" s="296"/>
      <c r="AFU39" s="296"/>
      <c r="AFV39" s="296"/>
      <c r="AFW39" s="296"/>
      <c r="AFX39" s="296"/>
      <c r="AFY39" s="296"/>
      <c r="AFZ39" s="296"/>
      <c r="AGA39" s="296"/>
      <c r="AGB39" s="296"/>
      <c r="AGC39" s="296"/>
      <c r="AGD39" s="296"/>
      <c r="AGE39" s="296"/>
      <c r="AGF39" s="296"/>
      <c r="AGG39" s="296"/>
      <c r="AGH39" s="296"/>
      <c r="AGI39" s="296"/>
      <c r="AGJ39" s="296"/>
      <c r="AGK39" s="296"/>
      <c r="AGL39" s="296"/>
      <c r="AGM39" s="296"/>
      <c r="AGN39" s="296"/>
      <c r="AGO39" s="296"/>
      <c r="AGP39" s="296"/>
      <c r="AGQ39" s="296"/>
      <c r="AGR39" s="296"/>
      <c r="AGS39" s="296"/>
      <c r="AGT39" s="296"/>
      <c r="AGU39" s="296"/>
      <c r="AGV39" s="296"/>
      <c r="AGW39" s="296"/>
      <c r="AGX39" s="296"/>
      <c r="AGY39" s="296"/>
      <c r="AGZ39" s="296"/>
      <c r="AHA39" s="296"/>
      <c r="AHB39" s="296"/>
      <c r="AHC39" s="296"/>
      <c r="AHD39" s="296"/>
      <c r="AHE39" s="296"/>
      <c r="AHF39" s="296"/>
      <c r="AHG39" s="296"/>
      <c r="AHH39" s="296"/>
      <c r="AHI39" s="296"/>
      <c r="AHJ39" s="296"/>
      <c r="AHK39" s="296"/>
      <c r="AHL39" s="296"/>
      <c r="AHM39" s="296"/>
      <c r="AHN39" s="296"/>
      <c r="AHO39" s="296"/>
      <c r="AHP39" s="296"/>
      <c r="AHQ39" s="296"/>
      <c r="AHR39" s="296"/>
      <c r="AHS39" s="296"/>
      <c r="AHT39" s="296"/>
      <c r="AHU39" s="296"/>
      <c r="AHV39" s="296"/>
      <c r="AHW39" s="296"/>
      <c r="AHX39" s="296"/>
      <c r="AHY39" s="296"/>
      <c r="AHZ39" s="296"/>
      <c r="AIA39" s="296"/>
      <c r="AIB39" s="296"/>
      <c r="AIC39" s="296"/>
      <c r="AID39" s="296"/>
      <c r="AIE39" s="296"/>
      <c r="AIF39" s="296"/>
      <c r="AIG39" s="296"/>
      <c r="AIH39" s="296"/>
      <c r="AII39" s="296"/>
      <c r="AIJ39" s="296"/>
      <c r="AIK39" s="296"/>
      <c r="AIL39" s="296"/>
      <c r="AIM39" s="296"/>
      <c r="AIN39" s="296"/>
      <c r="AIO39" s="296"/>
      <c r="AIP39" s="296"/>
      <c r="AIQ39" s="296"/>
      <c r="AIR39" s="296"/>
      <c r="AIS39" s="296"/>
      <c r="AIT39" s="296"/>
      <c r="AIU39" s="296"/>
      <c r="AIV39" s="296"/>
      <c r="AIW39" s="296"/>
      <c r="AIX39" s="296"/>
      <c r="AIY39" s="296"/>
      <c r="AIZ39" s="296"/>
      <c r="AJA39" s="296"/>
      <c r="AJB39" s="296"/>
      <c r="AJC39" s="296"/>
      <c r="AJD39" s="296"/>
      <c r="AJE39" s="296"/>
      <c r="AJF39" s="296"/>
      <c r="AJG39" s="296"/>
      <c r="AJH39" s="296"/>
      <c r="AJI39" s="296"/>
      <c r="AJJ39" s="296"/>
      <c r="AJK39" s="296"/>
      <c r="AJL39" s="296"/>
      <c r="AJM39" s="296"/>
      <c r="AJN39" s="296"/>
      <c r="AJO39" s="296"/>
      <c r="AJP39" s="296"/>
      <c r="AJQ39" s="296"/>
      <c r="AJR39" s="296"/>
      <c r="AJS39" s="296"/>
      <c r="AJT39" s="296"/>
      <c r="AJU39" s="296"/>
      <c r="AJV39" s="296"/>
      <c r="AJW39" s="296"/>
      <c r="AJX39" s="296"/>
      <c r="AJY39" s="296"/>
      <c r="AJZ39" s="296"/>
      <c r="AKA39" s="296"/>
      <c r="AKB39" s="296"/>
      <c r="AKC39" s="296"/>
      <c r="AKD39" s="296"/>
      <c r="AKE39" s="296"/>
      <c r="AKF39" s="296"/>
      <c r="AKG39" s="296"/>
      <c r="AKH39" s="296"/>
      <c r="AKI39" s="296"/>
      <c r="AKJ39" s="296"/>
      <c r="AKK39" s="296"/>
      <c r="AKL39" s="296"/>
      <c r="AKM39" s="296"/>
      <c r="AKN39" s="296"/>
      <c r="AKO39" s="296"/>
      <c r="AKP39" s="296"/>
      <c r="AKQ39" s="296"/>
      <c r="AKR39" s="296"/>
      <c r="AKS39" s="296"/>
      <c r="AKT39" s="296"/>
      <c r="AKU39" s="296"/>
      <c r="AKV39" s="296"/>
      <c r="AKW39" s="296"/>
      <c r="AKX39" s="296"/>
      <c r="AKY39" s="296"/>
      <c r="AKZ39" s="296"/>
      <c r="ALA39" s="296"/>
      <c r="ALB39" s="296"/>
      <c r="ALC39" s="296"/>
      <c r="ALD39" s="296"/>
      <c r="ALE39" s="296"/>
      <c r="ALF39" s="296"/>
      <c r="ALG39" s="296"/>
      <c r="ALH39" s="296"/>
      <c r="ALI39" s="296"/>
      <c r="ALJ39" s="296"/>
      <c r="ALK39" s="296"/>
      <c r="ALL39" s="296"/>
      <c r="ALM39" s="296"/>
      <c r="ALN39" s="296"/>
      <c r="ALO39" s="296"/>
      <c r="ALP39" s="296"/>
      <c r="ALQ39" s="296"/>
      <c r="ALR39" s="296"/>
      <c r="ALS39" s="296"/>
      <c r="ALT39" s="296"/>
      <c r="ALU39" s="296"/>
      <c r="ALV39" s="296"/>
      <c r="ALW39" s="296"/>
      <c r="ALX39" s="296"/>
      <c r="ALY39" s="296"/>
      <c r="ALZ39" s="296"/>
      <c r="AMA39" s="296"/>
      <c r="AMB39" s="296"/>
      <c r="AMC39" s="296"/>
      <c r="AMD39" s="296"/>
      <c r="AME39" s="296"/>
      <c r="AMF39" s="296"/>
      <c r="AMG39" s="296"/>
      <c r="AMH39" s="296"/>
      <c r="AMI39" s="296"/>
      <c r="AMJ39" s="296"/>
      <c r="AMK39" s="296"/>
      <c r="AML39" s="296"/>
      <c r="AMM39" s="296"/>
      <c r="AMN39" s="296"/>
      <c r="AMO39" s="296"/>
      <c r="AMP39" s="296"/>
      <c r="AMQ39" s="296"/>
      <c r="AMR39" s="296"/>
      <c r="AMS39" s="296"/>
      <c r="AMT39" s="296"/>
      <c r="AMU39" s="296"/>
      <c r="AMV39" s="296"/>
      <c r="AMW39" s="296"/>
      <c r="AMX39" s="296"/>
      <c r="AMY39" s="296"/>
      <c r="AMZ39" s="296"/>
      <c r="ANA39" s="296"/>
      <c r="ANB39" s="296"/>
      <c r="ANC39" s="296"/>
      <c r="AND39" s="296"/>
      <c r="ANE39" s="296"/>
      <c r="ANF39" s="296"/>
      <c r="ANG39" s="296"/>
      <c r="ANH39" s="296"/>
      <c r="ANI39" s="296"/>
      <c r="ANJ39" s="296"/>
      <c r="ANK39" s="296"/>
      <c r="ANL39" s="296"/>
      <c r="ANM39" s="296"/>
      <c r="ANN39" s="296"/>
      <c r="ANO39" s="296"/>
      <c r="ANP39" s="296"/>
      <c r="ANQ39" s="296"/>
      <c r="ANR39" s="296"/>
      <c r="ANS39" s="296"/>
      <c r="ANT39" s="296"/>
      <c r="ANU39" s="296"/>
      <c r="ANV39" s="296"/>
      <c r="ANW39" s="296"/>
      <c r="ANX39" s="296"/>
      <c r="ANY39" s="296"/>
      <c r="ANZ39" s="296"/>
      <c r="AOA39" s="296"/>
      <c r="AOB39" s="296"/>
      <c r="AOC39" s="296"/>
      <c r="AOD39" s="296"/>
      <c r="AOE39" s="296"/>
      <c r="AOF39" s="296"/>
      <c r="AOG39" s="296"/>
      <c r="AOH39" s="296"/>
      <c r="AOI39" s="296"/>
      <c r="AOJ39" s="296"/>
      <c r="AOK39" s="296"/>
      <c r="AOL39" s="296"/>
      <c r="AOM39" s="296"/>
      <c r="AON39" s="296"/>
      <c r="AOO39" s="296"/>
      <c r="AOP39" s="296"/>
      <c r="AOQ39" s="296"/>
      <c r="AOR39" s="296"/>
      <c r="AOS39" s="296"/>
      <c r="AOT39" s="296"/>
      <c r="AOU39" s="296"/>
      <c r="AOV39" s="296"/>
      <c r="AOW39" s="296"/>
      <c r="AOX39" s="296"/>
      <c r="AOY39" s="296"/>
      <c r="AOZ39" s="296"/>
      <c r="APA39" s="296"/>
      <c r="APB39" s="296"/>
      <c r="APC39" s="296"/>
      <c r="APD39" s="296"/>
      <c r="APE39" s="296"/>
      <c r="APF39" s="296"/>
      <c r="APG39" s="296"/>
      <c r="APH39" s="296"/>
      <c r="API39" s="296"/>
      <c r="APJ39" s="296"/>
      <c r="APK39" s="296"/>
      <c r="APL39" s="296"/>
      <c r="APM39" s="296"/>
      <c r="APN39" s="296"/>
      <c r="APO39" s="296"/>
      <c r="APP39" s="296"/>
      <c r="APQ39" s="296"/>
      <c r="APR39" s="296"/>
      <c r="APS39" s="296"/>
      <c r="APT39" s="296"/>
      <c r="APU39" s="296"/>
      <c r="APV39" s="296"/>
      <c r="APW39" s="296"/>
      <c r="APX39" s="296"/>
      <c r="APY39" s="296"/>
      <c r="APZ39" s="296"/>
      <c r="AQA39" s="296"/>
      <c r="AQB39" s="296"/>
      <c r="AQC39" s="296"/>
      <c r="AQD39" s="296"/>
      <c r="AQE39" s="296"/>
      <c r="AQF39" s="296"/>
      <c r="AQG39" s="296"/>
      <c r="AQH39" s="296"/>
      <c r="AQI39" s="296"/>
      <c r="AQJ39" s="296"/>
      <c r="AQK39" s="296"/>
      <c r="AQL39" s="296"/>
      <c r="AQM39" s="296"/>
      <c r="AQN39" s="296"/>
      <c r="AQO39" s="296"/>
      <c r="AQP39" s="296"/>
      <c r="AQQ39" s="296"/>
      <c r="AQR39" s="296"/>
      <c r="AQS39" s="296"/>
      <c r="AQT39" s="296"/>
      <c r="AQU39" s="296"/>
      <c r="AQV39" s="296"/>
      <c r="AQW39" s="296"/>
      <c r="AQX39" s="296"/>
      <c r="AQY39" s="296"/>
      <c r="AQZ39" s="296"/>
      <c r="ARA39" s="296"/>
      <c r="ARB39" s="296"/>
      <c r="ARC39" s="296"/>
      <c r="ARD39" s="296"/>
      <c r="ARE39" s="296"/>
      <c r="ARF39" s="296"/>
      <c r="ARG39" s="296"/>
      <c r="ARH39" s="296"/>
      <c r="ARI39" s="296"/>
      <c r="ARJ39" s="296"/>
      <c r="ARK39" s="296"/>
      <c r="ARL39" s="296"/>
      <c r="ARM39" s="296"/>
      <c r="ARN39" s="296"/>
      <c r="ARO39" s="296"/>
      <c r="ARP39" s="296"/>
      <c r="ARQ39" s="296"/>
      <c r="ARR39" s="296"/>
      <c r="ARS39" s="296"/>
      <c r="ART39" s="296"/>
      <c r="ARU39" s="296"/>
      <c r="ARV39" s="296"/>
      <c r="ARW39" s="296"/>
      <c r="ARX39" s="296"/>
      <c r="ARY39" s="296"/>
      <c r="ARZ39" s="296"/>
      <c r="ASA39" s="296"/>
      <c r="ASB39" s="296"/>
      <c r="ASC39" s="296"/>
      <c r="ASD39" s="296"/>
      <c r="ASE39" s="296"/>
      <c r="ASF39" s="296"/>
      <c r="ASG39" s="296"/>
      <c r="ASH39" s="296"/>
      <c r="ASI39" s="296"/>
      <c r="ASJ39" s="296"/>
      <c r="ASK39" s="296"/>
      <c r="ASL39" s="296"/>
      <c r="ASM39" s="296"/>
      <c r="ASN39" s="296"/>
      <c r="ASO39" s="296"/>
      <c r="ASP39" s="296"/>
      <c r="ASQ39" s="296"/>
      <c r="ASR39" s="296"/>
      <c r="ASS39" s="296"/>
      <c r="AST39" s="296"/>
      <c r="ASU39" s="296"/>
      <c r="ASV39" s="296"/>
      <c r="ASW39" s="296"/>
      <c r="ASX39" s="296"/>
      <c r="ASY39" s="296"/>
      <c r="ASZ39" s="296"/>
      <c r="ATA39" s="296"/>
      <c r="ATB39" s="296"/>
      <c r="ATC39" s="296"/>
      <c r="ATD39" s="296"/>
      <c r="ATE39" s="296"/>
      <c r="ATF39" s="296"/>
      <c r="ATG39" s="296"/>
      <c r="ATH39" s="296"/>
      <c r="ATI39" s="296"/>
      <c r="ATJ39" s="296"/>
      <c r="ATK39" s="296"/>
      <c r="ATL39" s="296"/>
      <c r="ATM39" s="296"/>
      <c r="ATN39" s="296"/>
      <c r="ATO39" s="296"/>
      <c r="ATP39" s="296"/>
      <c r="ATQ39" s="296"/>
      <c r="ATR39" s="296"/>
      <c r="ATS39" s="296"/>
      <c r="ATT39" s="296"/>
      <c r="ATU39" s="296"/>
      <c r="ATV39" s="296"/>
      <c r="ATW39" s="296"/>
      <c r="ATX39" s="296"/>
      <c r="ATY39" s="296"/>
      <c r="ATZ39" s="296"/>
      <c r="AUA39" s="296"/>
      <c r="AUB39" s="296"/>
      <c r="AUC39" s="296"/>
      <c r="AUD39" s="296"/>
      <c r="AUE39" s="296"/>
      <c r="AUF39" s="296"/>
      <c r="AUG39" s="296"/>
      <c r="AUH39" s="296"/>
      <c r="AUI39" s="296"/>
      <c r="AUJ39" s="296"/>
      <c r="AUK39" s="296"/>
      <c r="AUL39" s="296"/>
      <c r="AUM39" s="296"/>
      <c r="AUN39" s="296"/>
      <c r="AUO39" s="296"/>
      <c r="AUP39" s="296"/>
      <c r="AUQ39" s="296"/>
      <c r="AUR39" s="296"/>
      <c r="AUS39" s="296"/>
      <c r="AUT39" s="296"/>
      <c r="AUU39" s="296"/>
      <c r="AUV39" s="296"/>
      <c r="AUW39" s="296"/>
      <c r="AUX39" s="296"/>
      <c r="AUY39" s="296"/>
      <c r="AUZ39" s="296"/>
      <c r="AVA39" s="296"/>
      <c r="AVB39" s="296"/>
      <c r="AVC39" s="296"/>
      <c r="AVD39" s="296"/>
      <c r="AVE39" s="296"/>
      <c r="AVF39" s="296"/>
      <c r="AVG39" s="296"/>
      <c r="AVH39" s="296"/>
      <c r="AVI39" s="296"/>
      <c r="AVJ39" s="296"/>
      <c r="AVK39" s="296"/>
      <c r="AVL39" s="296"/>
      <c r="AVM39" s="296"/>
      <c r="AVN39" s="296"/>
      <c r="AVO39" s="296"/>
      <c r="AVP39" s="296"/>
      <c r="AVQ39" s="296"/>
      <c r="AVR39" s="296"/>
      <c r="AVS39" s="296"/>
      <c r="AVT39" s="296"/>
      <c r="AVU39" s="296"/>
      <c r="AVV39" s="296"/>
      <c r="AVW39" s="296"/>
      <c r="AVX39" s="296"/>
      <c r="AVY39" s="296"/>
      <c r="AVZ39" s="296"/>
      <c r="AWA39" s="296"/>
      <c r="AWB39" s="296"/>
      <c r="AWC39" s="296"/>
      <c r="AWD39" s="296"/>
      <c r="AWE39" s="296"/>
      <c r="AWF39" s="296"/>
      <c r="AWG39" s="296"/>
      <c r="AWH39" s="296"/>
      <c r="AWI39" s="296"/>
      <c r="AWJ39" s="296"/>
      <c r="AWK39" s="296"/>
      <c r="AWL39" s="296"/>
      <c r="AWM39" s="296"/>
      <c r="AWN39" s="296"/>
      <c r="AWO39" s="296"/>
      <c r="AWP39" s="296"/>
      <c r="AWQ39" s="296"/>
      <c r="AWR39" s="296"/>
      <c r="AWS39" s="296"/>
      <c r="AWT39" s="296"/>
      <c r="AWU39" s="296"/>
      <c r="AWV39" s="296"/>
      <c r="AWW39" s="296"/>
      <c r="AWX39" s="296"/>
      <c r="AWY39" s="296"/>
      <c r="AWZ39" s="296"/>
      <c r="AXA39" s="296"/>
      <c r="AXB39" s="296"/>
      <c r="AXC39" s="296"/>
      <c r="AXD39" s="296"/>
      <c r="AXE39" s="296"/>
      <c r="AXF39" s="296"/>
      <c r="AXG39" s="296"/>
      <c r="AXH39" s="296"/>
      <c r="AXI39" s="296"/>
      <c r="AXJ39" s="296"/>
      <c r="AXK39" s="296"/>
      <c r="AXL39" s="296"/>
      <c r="AXM39" s="296"/>
      <c r="AXN39" s="296"/>
      <c r="AXO39" s="296"/>
      <c r="AXP39" s="296"/>
      <c r="AXQ39" s="296"/>
      <c r="AXR39" s="296"/>
      <c r="AXS39" s="296"/>
      <c r="AXT39" s="296"/>
      <c r="AXU39" s="296"/>
      <c r="AXV39" s="296"/>
      <c r="AXW39" s="296"/>
      <c r="AXX39" s="296"/>
      <c r="AXY39" s="296"/>
      <c r="AXZ39" s="296"/>
      <c r="AYA39" s="296"/>
      <c r="AYB39" s="296"/>
      <c r="AYC39" s="296"/>
      <c r="AYD39" s="296"/>
      <c r="AYE39" s="296"/>
      <c r="AYF39" s="296"/>
      <c r="AYG39" s="296"/>
      <c r="AYH39" s="296"/>
      <c r="AYI39" s="296"/>
      <c r="AYJ39" s="296"/>
      <c r="AYK39" s="296"/>
      <c r="AYL39" s="296"/>
      <c r="AYM39" s="296"/>
      <c r="AYN39" s="296"/>
      <c r="AYO39" s="296"/>
      <c r="AYP39" s="296"/>
      <c r="AYQ39" s="296"/>
      <c r="AYR39" s="296"/>
      <c r="AYS39" s="296"/>
      <c r="AYT39" s="296"/>
      <c r="AYU39" s="296"/>
      <c r="AYV39" s="296"/>
      <c r="AYW39" s="296"/>
      <c r="AYX39" s="296"/>
      <c r="AYY39" s="296"/>
      <c r="AYZ39" s="296"/>
      <c r="AZA39" s="296"/>
      <c r="AZB39" s="296"/>
      <c r="AZC39" s="296"/>
      <c r="AZD39" s="296"/>
      <c r="AZE39" s="296"/>
      <c r="AZF39" s="296"/>
      <c r="AZG39" s="296"/>
      <c r="AZH39" s="296"/>
      <c r="AZI39" s="296"/>
      <c r="AZJ39" s="296"/>
      <c r="AZK39" s="296"/>
      <c r="AZL39" s="296"/>
      <c r="AZM39" s="296"/>
      <c r="AZN39" s="296"/>
      <c r="AZO39" s="296"/>
      <c r="AZP39" s="296"/>
      <c r="AZQ39" s="296"/>
      <c r="AZR39" s="296"/>
      <c r="AZS39" s="296"/>
      <c r="AZT39" s="296"/>
      <c r="AZU39" s="296"/>
      <c r="AZV39" s="296"/>
      <c r="AZW39" s="296"/>
      <c r="AZX39" s="296"/>
      <c r="AZY39" s="296"/>
      <c r="AZZ39" s="296"/>
      <c r="BAA39" s="296"/>
      <c r="BAB39" s="296"/>
      <c r="BAC39" s="296"/>
      <c r="BAD39" s="296"/>
      <c r="BAE39" s="296"/>
      <c r="BAF39" s="296"/>
      <c r="BAG39" s="296"/>
      <c r="BAH39" s="296"/>
      <c r="BAI39" s="296"/>
      <c r="BAJ39" s="296"/>
      <c r="BAK39" s="296"/>
      <c r="BAL39" s="296"/>
      <c r="BAM39" s="296"/>
      <c r="BAN39" s="296"/>
      <c r="BAO39" s="296"/>
      <c r="BAP39" s="296"/>
      <c r="BAQ39" s="296"/>
      <c r="BAR39" s="296"/>
      <c r="BAS39" s="296"/>
      <c r="BAT39" s="296"/>
      <c r="BAU39" s="296"/>
      <c r="BAV39" s="296"/>
      <c r="BAW39" s="296"/>
      <c r="BAX39" s="296"/>
      <c r="BAY39" s="296"/>
      <c r="BAZ39" s="296"/>
      <c r="BBA39" s="296"/>
      <c r="BBB39" s="296"/>
      <c r="BBC39" s="296"/>
      <c r="BBD39" s="296"/>
      <c r="BBE39" s="296"/>
      <c r="BBF39" s="296"/>
      <c r="BBG39" s="296"/>
      <c r="BBH39" s="296"/>
      <c r="BBI39" s="296"/>
      <c r="BBJ39" s="296"/>
      <c r="BBK39" s="296"/>
      <c r="BBL39" s="296"/>
      <c r="BBM39" s="296"/>
      <c r="BBN39" s="296"/>
      <c r="BBO39" s="296"/>
      <c r="BBP39" s="296"/>
      <c r="BBQ39" s="296"/>
      <c r="BBR39" s="296"/>
      <c r="BBS39" s="296"/>
      <c r="BBT39" s="296"/>
      <c r="BBU39" s="296"/>
      <c r="BBV39" s="296"/>
      <c r="BBW39" s="296"/>
      <c r="BBX39" s="296"/>
      <c r="BBY39" s="296"/>
      <c r="BBZ39" s="296"/>
      <c r="BCA39" s="296"/>
      <c r="BCB39" s="296"/>
      <c r="BCC39" s="296"/>
      <c r="BCD39" s="296"/>
      <c r="BCE39" s="296"/>
      <c r="BCF39" s="296"/>
      <c r="BCG39" s="296"/>
      <c r="BCH39" s="296"/>
      <c r="BCI39" s="296"/>
      <c r="BCJ39" s="296"/>
      <c r="BCK39" s="296"/>
      <c r="BCL39" s="296"/>
      <c r="BCM39" s="296"/>
      <c r="BCN39" s="296"/>
      <c r="BCO39" s="296"/>
      <c r="BCP39" s="296"/>
      <c r="BCQ39" s="296"/>
      <c r="BCR39" s="296"/>
      <c r="BCS39" s="296"/>
      <c r="BCT39" s="296"/>
      <c r="BCU39" s="296"/>
      <c r="BCV39" s="296"/>
      <c r="BCW39" s="296"/>
      <c r="BCX39" s="296"/>
      <c r="BCY39" s="296"/>
      <c r="BCZ39" s="296"/>
      <c r="BDA39" s="296"/>
      <c r="BDB39" s="296"/>
      <c r="BDC39" s="296"/>
      <c r="BDD39" s="296"/>
      <c r="BDE39" s="296"/>
      <c r="BDF39" s="296"/>
      <c r="BDG39" s="296"/>
      <c r="BDH39" s="296"/>
      <c r="BDI39" s="296"/>
      <c r="BDJ39" s="296"/>
      <c r="BDK39" s="296"/>
      <c r="BDL39" s="296"/>
      <c r="BDM39" s="296"/>
      <c r="BDN39" s="296"/>
      <c r="BDO39" s="296"/>
      <c r="BDP39" s="296"/>
      <c r="BDQ39" s="296"/>
      <c r="BDR39" s="296"/>
      <c r="BDS39" s="296"/>
      <c r="BDT39" s="296"/>
      <c r="BDU39" s="296"/>
      <c r="BDV39" s="296"/>
      <c r="BDW39" s="296"/>
      <c r="BDX39" s="296"/>
      <c r="BDY39" s="296"/>
      <c r="BDZ39" s="296"/>
      <c r="BEA39" s="296"/>
      <c r="BEB39" s="296"/>
      <c r="BEC39" s="296"/>
      <c r="BED39" s="296"/>
      <c r="BEE39" s="296"/>
      <c r="BEF39" s="296"/>
      <c r="BEG39" s="296"/>
      <c r="BEH39" s="296"/>
      <c r="BEI39" s="296"/>
      <c r="BEJ39" s="296"/>
      <c r="BEK39" s="296"/>
      <c r="BEL39" s="296"/>
      <c r="BEM39" s="296"/>
      <c r="BEN39" s="296"/>
      <c r="BEO39" s="296"/>
      <c r="BEP39" s="296"/>
      <c r="BEQ39" s="296"/>
      <c r="BER39" s="296"/>
      <c r="BES39" s="296"/>
      <c r="BET39" s="296"/>
      <c r="BEU39" s="296"/>
      <c r="BEV39" s="296"/>
      <c r="BEW39" s="296"/>
      <c r="BEX39" s="296"/>
      <c r="BEY39" s="296"/>
      <c r="BEZ39" s="296"/>
      <c r="BFA39" s="296"/>
      <c r="BFB39" s="296"/>
      <c r="BFC39" s="296"/>
      <c r="BFD39" s="296"/>
      <c r="BFE39" s="296"/>
      <c r="BFF39" s="296"/>
      <c r="BFG39" s="296"/>
      <c r="BFH39" s="296"/>
      <c r="BFI39" s="296"/>
      <c r="BFJ39" s="296"/>
      <c r="BFK39" s="296"/>
      <c r="BFL39" s="296"/>
      <c r="BFM39" s="296"/>
      <c r="BFN39" s="296"/>
      <c r="BFO39" s="296"/>
      <c r="BFP39" s="296"/>
      <c r="BFQ39" s="296"/>
      <c r="BFR39" s="296"/>
      <c r="BFS39" s="296"/>
      <c r="BFT39" s="296"/>
      <c r="BFU39" s="296"/>
      <c r="BFV39" s="296"/>
      <c r="BFW39" s="296"/>
      <c r="BFX39" s="296"/>
      <c r="BFY39" s="296"/>
      <c r="BFZ39" s="296"/>
      <c r="BGA39" s="296"/>
      <c r="BGB39" s="296"/>
      <c r="BGC39" s="296"/>
      <c r="BGD39" s="296"/>
      <c r="BGE39" s="296"/>
      <c r="BGF39" s="296"/>
      <c r="BGG39" s="296"/>
      <c r="BGH39" s="296"/>
      <c r="BGI39" s="296"/>
      <c r="BGJ39" s="296"/>
      <c r="BGK39" s="296"/>
      <c r="BGL39" s="296"/>
      <c r="BGM39" s="296"/>
      <c r="BGN39" s="296"/>
      <c r="BGO39" s="296"/>
      <c r="BGP39" s="296"/>
      <c r="BGQ39" s="296"/>
      <c r="BGR39" s="296"/>
      <c r="BGS39" s="296"/>
      <c r="BGT39" s="296"/>
      <c r="BGU39" s="296"/>
      <c r="BGV39" s="296"/>
      <c r="BGW39" s="296"/>
      <c r="BGX39" s="296"/>
      <c r="BGY39" s="296"/>
      <c r="BGZ39" s="296"/>
      <c r="BHA39" s="296"/>
      <c r="BHB39" s="296"/>
      <c r="BHC39" s="296"/>
      <c r="BHD39" s="296"/>
      <c r="BHE39" s="296"/>
      <c r="BHF39" s="296"/>
      <c r="BHG39" s="296"/>
      <c r="BHH39" s="296"/>
      <c r="BHI39" s="296"/>
      <c r="BHJ39" s="296"/>
      <c r="BHK39" s="296"/>
      <c r="BHL39" s="296"/>
      <c r="BHM39" s="296"/>
      <c r="BHN39" s="296"/>
      <c r="BHO39" s="296"/>
      <c r="BHP39" s="296"/>
      <c r="BHQ39" s="296"/>
      <c r="BHR39" s="296"/>
      <c r="BHS39" s="296"/>
      <c r="BHT39" s="296"/>
      <c r="BHU39" s="296"/>
      <c r="BHV39" s="296"/>
      <c r="BHW39" s="296"/>
      <c r="BHX39" s="296"/>
      <c r="BHY39" s="296"/>
      <c r="BHZ39" s="296"/>
      <c r="BIA39" s="296"/>
      <c r="BIB39" s="296"/>
      <c r="BIC39" s="296"/>
      <c r="BID39" s="296"/>
      <c r="BIE39" s="296"/>
      <c r="BIF39" s="296"/>
      <c r="BIG39" s="296"/>
      <c r="BIH39" s="296"/>
      <c r="BII39" s="296"/>
      <c r="BIJ39" s="296"/>
      <c r="BIK39" s="296"/>
      <c r="BIL39" s="296"/>
      <c r="BIM39" s="296"/>
      <c r="BIN39" s="296"/>
      <c r="BIO39" s="296"/>
      <c r="BIP39" s="296"/>
      <c r="BIQ39" s="296"/>
      <c r="BIR39" s="296"/>
      <c r="BIS39" s="296"/>
      <c r="BIT39" s="296"/>
      <c r="BIU39" s="296"/>
      <c r="BIV39" s="296"/>
      <c r="BIW39" s="296"/>
      <c r="BIX39" s="296"/>
      <c r="BIY39" s="296"/>
      <c r="BIZ39" s="296"/>
      <c r="BJA39" s="296"/>
      <c r="BJB39" s="296"/>
      <c r="BJC39" s="296"/>
      <c r="BJD39" s="296"/>
      <c r="BJE39" s="296"/>
      <c r="BJF39" s="296"/>
      <c r="BJG39" s="296"/>
      <c r="BJH39" s="296"/>
      <c r="BJI39" s="296"/>
      <c r="BJJ39" s="296"/>
      <c r="BJK39" s="296"/>
      <c r="BJL39" s="296"/>
      <c r="BJM39" s="296"/>
      <c r="BJN39" s="296"/>
      <c r="BJO39" s="296"/>
      <c r="BJP39" s="296"/>
      <c r="BJQ39" s="296"/>
      <c r="BJR39" s="296"/>
      <c r="BJS39" s="296"/>
      <c r="BJT39" s="296"/>
      <c r="BJU39" s="296"/>
      <c r="BJV39" s="296"/>
      <c r="BJW39" s="296"/>
      <c r="BJX39" s="296"/>
      <c r="BJY39" s="296"/>
      <c r="BJZ39" s="296"/>
      <c r="BKA39" s="296"/>
      <c r="BKB39" s="296"/>
      <c r="BKC39" s="296"/>
      <c r="BKD39" s="296"/>
      <c r="BKE39" s="296"/>
      <c r="BKF39" s="296"/>
      <c r="BKG39" s="296"/>
      <c r="BKH39" s="296"/>
      <c r="BKI39" s="296"/>
      <c r="BKJ39" s="296"/>
      <c r="BKK39" s="296"/>
      <c r="BKL39" s="296"/>
      <c r="BKM39" s="296"/>
      <c r="BKN39" s="296"/>
      <c r="BKO39" s="296"/>
      <c r="BKP39" s="296"/>
      <c r="BKQ39" s="296"/>
      <c r="BKR39" s="296"/>
      <c r="BKS39" s="296"/>
      <c r="BKT39" s="296"/>
      <c r="BKU39" s="296"/>
      <c r="BKV39" s="296"/>
      <c r="BKW39" s="296"/>
      <c r="BKX39" s="296"/>
      <c r="BKY39" s="296"/>
      <c r="BKZ39" s="296"/>
      <c r="BLA39" s="296"/>
      <c r="BLB39" s="296"/>
      <c r="BLC39" s="296"/>
      <c r="BLD39" s="296"/>
      <c r="BLE39" s="296"/>
      <c r="BLF39" s="296"/>
      <c r="BLG39" s="296"/>
      <c r="BLH39" s="296"/>
      <c r="BLI39" s="296"/>
      <c r="BLJ39" s="296"/>
      <c r="BLK39" s="296"/>
      <c r="BLL39" s="296"/>
      <c r="BLM39" s="296"/>
      <c r="BLN39" s="296"/>
      <c r="BLO39" s="296"/>
      <c r="BLP39" s="296"/>
      <c r="BLQ39" s="296"/>
      <c r="BLR39" s="296"/>
      <c r="BLS39" s="296"/>
      <c r="BLT39" s="296"/>
      <c r="BLU39" s="296"/>
      <c r="BLV39" s="296"/>
      <c r="BLW39" s="296"/>
      <c r="BLX39" s="296"/>
      <c r="BLY39" s="296"/>
      <c r="BLZ39" s="296"/>
      <c r="BMA39" s="296"/>
      <c r="BMB39" s="296"/>
      <c r="BMC39" s="296"/>
      <c r="BMD39" s="296"/>
      <c r="BME39" s="296"/>
      <c r="BMF39" s="296"/>
      <c r="BMG39" s="296"/>
      <c r="BMH39" s="296"/>
      <c r="BMI39" s="296"/>
      <c r="BMJ39" s="296"/>
      <c r="BMK39" s="296"/>
      <c r="BML39" s="296"/>
      <c r="BMM39" s="296"/>
      <c r="BMN39" s="296"/>
      <c r="BMO39" s="296"/>
      <c r="BMP39" s="296"/>
      <c r="BMQ39" s="296"/>
      <c r="BMR39" s="296"/>
      <c r="BMS39" s="296"/>
      <c r="BMT39" s="296"/>
      <c r="BMU39" s="296"/>
      <c r="BMV39" s="296"/>
      <c r="BMW39" s="296"/>
      <c r="BMX39" s="296"/>
      <c r="BMY39" s="296"/>
      <c r="BMZ39" s="296"/>
      <c r="BNA39" s="296"/>
      <c r="BNB39" s="296"/>
      <c r="BNC39" s="296"/>
      <c r="BND39" s="296"/>
      <c r="BNE39" s="296"/>
      <c r="BNF39" s="296"/>
      <c r="BNG39" s="296"/>
      <c r="BNH39" s="296"/>
      <c r="BNI39" s="296"/>
      <c r="BNJ39" s="296"/>
      <c r="BNK39" s="296"/>
      <c r="BNL39" s="296"/>
      <c r="BNM39" s="296"/>
      <c r="BNN39" s="296"/>
      <c r="BNO39" s="296"/>
      <c r="BNP39" s="296"/>
      <c r="BNQ39" s="296"/>
      <c r="BNR39" s="296"/>
      <c r="BNS39" s="296"/>
      <c r="BNT39" s="296"/>
      <c r="BNU39" s="296"/>
      <c r="BNV39" s="296"/>
      <c r="BNW39" s="296"/>
      <c r="BNX39" s="296"/>
      <c r="BNY39" s="296"/>
      <c r="BNZ39" s="296"/>
      <c r="BOA39" s="296"/>
      <c r="BOB39" s="296"/>
      <c r="BOC39" s="296"/>
      <c r="BOD39" s="296"/>
      <c r="BOE39" s="296"/>
      <c r="BOF39" s="296"/>
      <c r="BOG39" s="296"/>
      <c r="BOH39" s="296"/>
      <c r="BOI39" s="296"/>
      <c r="BOJ39" s="296"/>
      <c r="BOK39" s="296"/>
      <c r="BOL39" s="296"/>
      <c r="BOM39" s="296"/>
      <c r="BON39" s="296"/>
      <c r="BOO39" s="296"/>
      <c r="BOP39" s="296"/>
      <c r="BOQ39" s="296"/>
      <c r="BOR39" s="296"/>
      <c r="BOS39" s="296"/>
      <c r="BOT39" s="296"/>
      <c r="BOU39" s="296"/>
      <c r="BOV39" s="296"/>
      <c r="BOW39" s="296"/>
      <c r="BOX39" s="296"/>
      <c r="BOY39" s="296"/>
      <c r="BOZ39" s="296"/>
      <c r="BPA39" s="296"/>
      <c r="BPB39" s="296"/>
      <c r="BPC39" s="296"/>
      <c r="BPD39" s="296"/>
      <c r="BPE39" s="296"/>
      <c r="BPF39" s="296"/>
      <c r="BPG39" s="296"/>
      <c r="BPH39" s="296"/>
      <c r="BPI39" s="296"/>
      <c r="BPJ39" s="296"/>
      <c r="BPK39" s="296"/>
      <c r="BPL39" s="296"/>
      <c r="BPM39" s="296"/>
      <c r="BPN39" s="296"/>
      <c r="BPO39" s="296"/>
      <c r="BPP39" s="296"/>
      <c r="BPQ39" s="296"/>
      <c r="BPR39" s="296"/>
      <c r="BPS39" s="296"/>
      <c r="BPT39" s="296"/>
      <c r="BPU39" s="296"/>
      <c r="BPV39" s="296"/>
      <c r="BPW39" s="296"/>
      <c r="BPX39" s="296"/>
      <c r="BPY39" s="296"/>
      <c r="BPZ39" s="296"/>
      <c r="BQA39" s="296"/>
      <c r="BQB39" s="296"/>
      <c r="BQC39" s="296"/>
      <c r="BQD39" s="296"/>
      <c r="BQE39" s="296"/>
      <c r="BQF39" s="296"/>
      <c r="BQG39" s="296"/>
      <c r="BQH39" s="296"/>
      <c r="BQI39" s="296"/>
      <c r="BQJ39" s="296"/>
      <c r="BQK39" s="296"/>
      <c r="BQL39" s="296"/>
      <c r="BQM39" s="296"/>
      <c r="BQN39" s="296"/>
      <c r="BQO39" s="296"/>
      <c r="BQP39" s="296"/>
      <c r="BQQ39" s="296"/>
      <c r="BQR39" s="296"/>
      <c r="BQS39" s="296"/>
      <c r="BQT39" s="296"/>
      <c r="BQU39" s="296"/>
      <c r="BQV39" s="296"/>
      <c r="BQW39" s="296"/>
      <c r="BQX39" s="296"/>
      <c r="BQY39" s="296"/>
      <c r="BQZ39" s="296"/>
      <c r="BRA39" s="296"/>
      <c r="BRB39" s="296"/>
      <c r="BRC39" s="296"/>
      <c r="BRD39" s="296"/>
      <c r="BRE39" s="296"/>
      <c r="BRF39" s="296"/>
      <c r="BRG39" s="296"/>
      <c r="BRH39" s="296"/>
      <c r="BRI39" s="296"/>
      <c r="BRJ39" s="296"/>
      <c r="BRK39" s="296"/>
      <c r="BRL39" s="296"/>
      <c r="BRM39" s="296"/>
      <c r="BRN39" s="296"/>
      <c r="BRO39" s="296"/>
      <c r="BRP39" s="296"/>
      <c r="BRQ39" s="296"/>
      <c r="BRR39" s="296"/>
      <c r="BRS39" s="296"/>
      <c r="BRT39" s="296"/>
      <c r="BRU39" s="296"/>
      <c r="BRV39" s="296"/>
      <c r="BRW39" s="296"/>
      <c r="BRX39" s="296"/>
      <c r="BRY39" s="296"/>
      <c r="BRZ39" s="296"/>
      <c r="BSA39" s="296"/>
      <c r="BSB39" s="296"/>
      <c r="BSC39" s="296"/>
      <c r="BSD39" s="296"/>
      <c r="BSE39" s="296"/>
      <c r="BSF39" s="296"/>
      <c r="BSG39" s="296"/>
      <c r="BSH39" s="296"/>
      <c r="BSI39" s="296"/>
      <c r="BSJ39" s="296"/>
      <c r="BSK39" s="296"/>
      <c r="BSL39" s="296"/>
      <c r="BSM39" s="296"/>
      <c r="BSN39" s="296"/>
      <c r="BSO39" s="296"/>
      <c r="BSP39" s="296"/>
      <c r="BSQ39" s="296"/>
      <c r="BSR39" s="296"/>
      <c r="BSS39" s="296"/>
      <c r="BST39" s="296"/>
      <c r="BSU39" s="296"/>
      <c r="BSV39" s="296"/>
      <c r="BSW39" s="296"/>
      <c r="BSX39" s="296"/>
      <c r="BSY39" s="296"/>
      <c r="BSZ39" s="296"/>
      <c r="BTA39" s="296"/>
      <c r="BTB39" s="296"/>
      <c r="BTC39" s="296"/>
      <c r="BTD39" s="296"/>
      <c r="BTE39" s="296"/>
      <c r="BTF39" s="296"/>
      <c r="BTG39" s="296"/>
      <c r="BTH39" s="296"/>
      <c r="BTI39" s="296"/>
      <c r="BTJ39" s="296"/>
      <c r="BTK39" s="296"/>
      <c r="BTL39" s="296"/>
      <c r="BTM39" s="296"/>
      <c r="BTN39" s="296"/>
      <c r="BTO39" s="296"/>
      <c r="BTP39" s="296"/>
      <c r="BTQ39" s="296"/>
      <c r="BTR39" s="296"/>
      <c r="BTS39" s="296"/>
      <c r="BTT39" s="296"/>
      <c r="BTU39" s="296"/>
      <c r="BTV39" s="296"/>
      <c r="BTW39" s="296"/>
      <c r="BTX39" s="296"/>
      <c r="BTY39" s="296"/>
      <c r="BTZ39" s="296"/>
      <c r="BUA39" s="296"/>
      <c r="BUB39" s="296"/>
      <c r="BUC39" s="296"/>
      <c r="BUD39" s="296"/>
      <c r="BUE39" s="296"/>
      <c r="BUF39" s="296"/>
      <c r="BUG39" s="296"/>
      <c r="BUH39" s="296"/>
      <c r="BUI39" s="296"/>
      <c r="BUJ39" s="296"/>
      <c r="BUK39" s="296"/>
      <c r="BUL39" s="296"/>
      <c r="BUM39" s="296"/>
      <c r="BUN39" s="296"/>
      <c r="BUO39" s="296"/>
      <c r="BUP39" s="296"/>
      <c r="BUQ39" s="296"/>
      <c r="BUR39" s="296"/>
      <c r="BUS39" s="296"/>
      <c r="BUT39" s="296"/>
      <c r="BUU39" s="296"/>
      <c r="BUV39" s="296"/>
      <c r="BUW39" s="296"/>
      <c r="BUX39" s="296"/>
      <c r="BUY39" s="296"/>
      <c r="BUZ39" s="296"/>
      <c r="BVA39" s="296"/>
      <c r="BVB39" s="296"/>
      <c r="BVC39" s="296"/>
      <c r="BVD39" s="296"/>
      <c r="BVE39" s="296"/>
      <c r="BVF39" s="296"/>
      <c r="BVG39" s="296"/>
      <c r="BVH39" s="296"/>
      <c r="BVI39" s="296"/>
      <c r="BVJ39" s="296"/>
      <c r="BVK39" s="296"/>
      <c r="BVL39" s="296"/>
      <c r="BVM39" s="296"/>
      <c r="BVN39" s="296"/>
      <c r="BVO39" s="296"/>
      <c r="BVP39" s="296"/>
      <c r="BVQ39" s="296"/>
      <c r="BVR39" s="296"/>
      <c r="BVS39" s="296"/>
      <c r="BVT39" s="296"/>
      <c r="BVU39" s="296"/>
      <c r="BVV39" s="296"/>
      <c r="BVW39" s="296"/>
      <c r="BVX39" s="296"/>
      <c r="BVY39" s="296"/>
      <c r="BVZ39" s="296"/>
      <c r="BWA39" s="296"/>
      <c r="BWB39" s="296"/>
      <c r="BWC39" s="296"/>
      <c r="BWD39" s="296"/>
      <c r="BWE39" s="296"/>
      <c r="BWF39" s="296"/>
      <c r="BWG39" s="296"/>
      <c r="BWH39" s="296"/>
      <c r="BWI39" s="296"/>
      <c r="BWJ39" s="296"/>
      <c r="BWK39" s="296"/>
      <c r="BWL39" s="296"/>
      <c r="BWM39" s="296"/>
      <c r="BWN39" s="296"/>
      <c r="BWO39" s="296"/>
      <c r="BWP39" s="296"/>
      <c r="BWQ39" s="296"/>
      <c r="BWR39" s="296"/>
      <c r="BWS39" s="296"/>
      <c r="BWT39" s="296"/>
      <c r="BWU39" s="296"/>
      <c r="BWV39" s="296"/>
      <c r="BWW39" s="296"/>
      <c r="BWX39" s="296"/>
      <c r="BWY39" s="296"/>
      <c r="BWZ39" s="296"/>
      <c r="BXA39" s="296"/>
      <c r="BXB39" s="296"/>
      <c r="BXC39" s="296"/>
      <c r="BXD39" s="296"/>
      <c r="BXE39" s="296"/>
      <c r="BXF39" s="296"/>
      <c r="BXG39" s="296"/>
      <c r="BXH39" s="296"/>
      <c r="BXI39" s="296"/>
      <c r="BXJ39" s="296"/>
      <c r="BXK39" s="296"/>
      <c r="BXL39" s="296"/>
      <c r="BXM39" s="296"/>
      <c r="BXN39" s="296"/>
      <c r="BXO39" s="296"/>
      <c r="BXP39" s="296"/>
      <c r="BXQ39" s="296"/>
      <c r="BXR39" s="296"/>
      <c r="BXS39" s="296"/>
      <c r="BXT39" s="296"/>
      <c r="BXU39" s="296"/>
      <c r="BXV39" s="296"/>
      <c r="BXW39" s="296"/>
      <c r="BXX39" s="296"/>
      <c r="BXY39" s="296"/>
      <c r="BXZ39" s="296"/>
      <c r="BYA39" s="296"/>
      <c r="BYB39" s="296"/>
      <c r="BYC39" s="296"/>
      <c r="BYD39" s="296"/>
      <c r="BYE39" s="296"/>
      <c r="BYF39" s="296"/>
      <c r="BYG39" s="296"/>
      <c r="BYH39" s="296"/>
      <c r="BYI39" s="296"/>
      <c r="BYJ39" s="296"/>
      <c r="BYK39" s="296"/>
      <c r="BYL39" s="296"/>
      <c r="BYM39" s="296"/>
      <c r="BYN39" s="296"/>
      <c r="BYO39" s="296"/>
      <c r="BYP39" s="296"/>
      <c r="BYQ39" s="296"/>
      <c r="BYR39" s="296"/>
      <c r="BYS39" s="296"/>
      <c r="BYT39" s="296"/>
      <c r="BYU39" s="296"/>
      <c r="BYV39" s="296"/>
      <c r="BYW39" s="296"/>
      <c r="BYX39" s="296"/>
      <c r="BYY39" s="296"/>
      <c r="BYZ39" s="296"/>
      <c r="BZA39" s="296"/>
      <c r="BZB39" s="296"/>
      <c r="BZC39" s="296"/>
      <c r="BZD39" s="296"/>
      <c r="BZE39" s="296"/>
      <c r="BZF39" s="296"/>
      <c r="BZG39" s="296"/>
      <c r="BZH39" s="296"/>
      <c r="BZI39" s="296"/>
      <c r="BZJ39" s="296"/>
      <c r="BZK39" s="296"/>
      <c r="BZL39" s="296"/>
      <c r="BZM39" s="296"/>
      <c r="BZN39" s="296"/>
      <c r="BZO39" s="296"/>
      <c r="BZP39" s="296"/>
      <c r="BZQ39" s="296"/>
      <c r="BZR39" s="296"/>
      <c r="BZS39" s="296"/>
      <c r="BZT39" s="296"/>
      <c r="BZU39" s="296"/>
      <c r="BZV39" s="296"/>
      <c r="BZW39" s="296"/>
      <c r="BZX39" s="296"/>
      <c r="BZY39" s="296"/>
      <c r="BZZ39" s="296"/>
      <c r="CAA39" s="296"/>
      <c r="CAB39" s="296"/>
      <c r="CAC39" s="296"/>
      <c r="CAD39" s="296"/>
      <c r="CAE39" s="296"/>
      <c r="CAF39" s="296"/>
      <c r="CAG39" s="296"/>
      <c r="CAH39" s="296"/>
      <c r="CAI39" s="296"/>
      <c r="CAJ39" s="296"/>
      <c r="CAK39" s="296"/>
      <c r="CAL39" s="296"/>
      <c r="CAM39" s="296"/>
      <c r="CAN39" s="296"/>
      <c r="CAO39" s="296"/>
      <c r="CAP39" s="296"/>
      <c r="CAQ39" s="296"/>
      <c r="CAR39" s="296"/>
      <c r="CAS39" s="296"/>
      <c r="CAT39" s="296"/>
      <c r="CAU39" s="296"/>
      <c r="CAV39" s="296"/>
      <c r="CAW39" s="296"/>
      <c r="CAX39" s="296"/>
      <c r="CAY39" s="296"/>
      <c r="CAZ39" s="296"/>
      <c r="CBA39" s="296"/>
      <c r="CBB39" s="296"/>
      <c r="CBC39" s="296"/>
      <c r="CBD39" s="296"/>
      <c r="CBE39" s="296"/>
      <c r="CBF39" s="296"/>
      <c r="CBG39" s="296"/>
      <c r="CBH39" s="296"/>
      <c r="CBI39" s="296"/>
      <c r="CBJ39" s="296"/>
      <c r="CBK39" s="296"/>
      <c r="CBL39" s="296"/>
      <c r="CBM39" s="296"/>
      <c r="CBN39" s="296"/>
      <c r="CBO39" s="296"/>
      <c r="CBP39" s="296"/>
      <c r="CBQ39" s="296"/>
      <c r="CBR39" s="296"/>
      <c r="CBS39" s="296"/>
      <c r="CBT39" s="296"/>
      <c r="CBU39" s="296"/>
      <c r="CBV39" s="296"/>
      <c r="CBW39" s="296"/>
      <c r="CBX39" s="296"/>
      <c r="CBY39" s="296"/>
      <c r="CBZ39" s="296"/>
      <c r="CCA39" s="296"/>
      <c r="CCB39" s="296"/>
      <c r="CCC39" s="296"/>
      <c r="CCD39" s="296"/>
      <c r="CCE39" s="296"/>
      <c r="CCF39" s="296"/>
      <c r="CCG39" s="296"/>
      <c r="CCH39" s="296"/>
      <c r="CCI39" s="296"/>
      <c r="CCJ39" s="296"/>
      <c r="CCK39" s="296"/>
      <c r="CCL39" s="296"/>
      <c r="CCM39" s="296"/>
      <c r="CCN39" s="296"/>
      <c r="CCO39" s="296"/>
      <c r="CCP39" s="296"/>
      <c r="CCQ39" s="296"/>
      <c r="CCR39" s="296"/>
      <c r="CCS39" s="296"/>
      <c r="CCT39" s="296"/>
      <c r="CCU39" s="296"/>
      <c r="CCV39" s="296"/>
      <c r="CCW39" s="296"/>
      <c r="CCX39" s="296"/>
      <c r="CCY39" s="296"/>
      <c r="CCZ39" s="296"/>
      <c r="CDA39" s="296"/>
      <c r="CDB39" s="296"/>
      <c r="CDC39" s="296"/>
      <c r="CDD39" s="296"/>
      <c r="CDE39" s="296"/>
      <c r="CDF39" s="296"/>
      <c r="CDG39" s="296"/>
      <c r="CDH39" s="296"/>
      <c r="CDI39" s="296"/>
      <c r="CDJ39" s="296"/>
      <c r="CDK39" s="296"/>
      <c r="CDL39" s="296"/>
      <c r="CDM39" s="296"/>
      <c r="CDN39" s="296"/>
      <c r="CDO39" s="296"/>
      <c r="CDP39" s="296"/>
      <c r="CDQ39" s="296"/>
      <c r="CDR39" s="296"/>
      <c r="CDS39" s="296"/>
      <c r="CDT39" s="296"/>
      <c r="CDU39" s="296"/>
      <c r="CDV39" s="296"/>
      <c r="CDW39" s="296"/>
      <c r="CDX39" s="296"/>
      <c r="CDY39" s="296"/>
      <c r="CDZ39" s="296"/>
      <c r="CEA39" s="296"/>
      <c r="CEB39" s="296"/>
      <c r="CEC39" s="296"/>
      <c r="CED39" s="296"/>
      <c r="CEE39" s="296"/>
      <c r="CEF39" s="296"/>
      <c r="CEG39" s="296"/>
      <c r="CEH39" s="296"/>
      <c r="CEI39" s="296"/>
      <c r="CEJ39" s="296"/>
      <c r="CEK39" s="296"/>
      <c r="CEL39" s="296"/>
      <c r="CEM39" s="296"/>
      <c r="CEN39" s="296"/>
      <c r="CEO39" s="296"/>
      <c r="CEP39" s="296"/>
      <c r="CEQ39" s="296"/>
      <c r="CER39" s="296"/>
      <c r="CES39" s="296"/>
      <c r="CET39" s="296"/>
      <c r="CEU39" s="296"/>
      <c r="CEV39" s="296"/>
      <c r="CEW39" s="296"/>
      <c r="CEX39" s="296"/>
      <c r="CEY39" s="296"/>
      <c r="CEZ39" s="296"/>
      <c r="CFA39" s="296"/>
      <c r="CFB39" s="296"/>
      <c r="CFC39" s="296"/>
      <c r="CFD39" s="296"/>
      <c r="CFE39" s="296"/>
      <c r="CFF39" s="296"/>
      <c r="CFG39" s="296"/>
      <c r="CFH39" s="296"/>
      <c r="CFI39" s="296"/>
      <c r="CFJ39" s="296"/>
      <c r="CFK39" s="296"/>
      <c r="CFL39" s="296"/>
      <c r="CFM39" s="296"/>
      <c r="CFN39" s="296"/>
      <c r="CFO39" s="296"/>
      <c r="CFP39" s="296"/>
      <c r="CFQ39" s="296"/>
      <c r="CFR39" s="296"/>
      <c r="CFS39" s="296"/>
      <c r="CFT39" s="296"/>
      <c r="CFU39" s="296"/>
      <c r="CFV39" s="296"/>
      <c r="CFW39" s="296"/>
      <c r="CFX39" s="296"/>
      <c r="CFY39" s="296"/>
      <c r="CFZ39" s="296"/>
      <c r="CGA39" s="296"/>
      <c r="CGB39" s="296"/>
      <c r="CGC39" s="296"/>
      <c r="CGD39" s="296"/>
      <c r="CGE39" s="296"/>
      <c r="CGF39" s="296"/>
      <c r="CGG39" s="296"/>
      <c r="CGH39" s="296"/>
      <c r="CGI39" s="296"/>
      <c r="CGJ39" s="296"/>
      <c r="CGK39" s="296"/>
      <c r="CGL39" s="296"/>
      <c r="CGM39" s="296"/>
      <c r="CGN39" s="296"/>
      <c r="CGO39" s="296"/>
      <c r="CGP39" s="296"/>
      <c r="CGQ39" s="296"/>
      <c r="CGR39" s="296"/>
      <c r="CGS39" s="296"/>
      <c r="CGT39" s="296"/>
      <c r="CGU39" s="296"/>
      <c r="CGV39" s="296"/>
      <c r="CGW39" s="296"/>
      <c r="CGX39" s="296"/>
      <c r="CGY39" s="296"/>
      <c r="CGZ39" s="296"/>
      <c r="CHA39" s="296"/>
      <c r="CHB39" s="296"/>
      <c r="CHC39" s="296"/>
      <c r="CHD39" s="296"/>
      <c r="CHE39" s="296"/>
      <c r="CHF39" s="296"/>
      <c r="CHG39" s="296"/>
      <c r="CHH39" s="296"/>
      <c r="CHI39" s="296"/>
      <c r="CHJ39" s="296"/>
      <c r="CHK39" s="296"/>
      <c r="CHL39" s="296"/>
      <c r="CHM39" s="296"/>
      <c r="CHN39" s="296"/>
      <c r="CHO39" s="296"/>
      <c r="CHP39" s="296"/>
      <c r="CHQ39" s="296"/>
      <c r="CHR39" s="296"/>
      <c r="CHS39" s="296"/>
      <c r="CHT39" s="296"/>
      <c r="CHU39" s="296"/>
      <c r="CHV39" s="296"/>
      <c r="CHW39" s="296"/>
      <c r="CHX39" s="296"/>
      <c r="CHY39" s="296"/>
      <c r="CHZ39" s="296"/>
      <c r="CIA39" s="296"/>
      <c r="CIB39" s="296"/>
      <c r="CIC39" s="296"/>
      <c r="CID39" s="296"/>
      <c r="CIE39" s="296"/>
      <c r="CIF39" s="296"/>
      <c r="CIG39" s="296"/>
      <c r="CIH39" s="296"/>
      <c r="CII39" s="296"/>
      <c r="CIJ39" s="296"/>
      <c r="CIK39" s="296"/>
      <c r="CIL39" s="296"/>
      <c r="CIM39" s="296"/>
      <c r="CIN39" s="296"/>
      <c r="CIO39" s="296"/>
      <c r="CIP39" s="296"/>
      <c r="CIQ39" s="296"/>
      <c r="CIR39" s="296"/>
      <c r="CIS39" s="296"/>
      <c r="CIT39" s="296"/>
      <c r="CIU39" s="296"/>
      <c r="CIV39" s="296"/>
      <c r="CIW39" s="296"/>
      <c r="CIX39" s="296"/>
      <c r="CIY39" s="296"/>
      <c r="CIZ39" s="296"/>
      <c r="CJA39" s="296"/>
      <c r="CJB39" s="296"/>
      <c r="CJC39" s="296"/>
      <c r="CJD39" s="296"/>
      <c r="CJE39" s="296"/>
      <c r="CJF39" s="296"/>
      <c r="CJG39" s="296"/>
      <c r="CJH39" s="296"/>
      <c r="CJI39" s="296"/>
      <c r="CJJ39" s="296"/>
      <c r="CJK39" s="296"/>
      <c r="CJL39" s="296"/>
      <c r="CJM39" s="296"/>
      <c r="CJN39" s="296"/>
      <c r="CJO39" s="296"/>
      <c r="CJP39" s="296"/>
      <c r="CJQ39" s="296"/>
      <c r="CJR39" s="296"/>
      <c r="CJS39" s="296"/>
      <c r="CJT39" s="296"/>
      <c r="CJU39" s="296"/>
      <c r="CJV39" s="296"/>
      <c r="CJW39" s="296"/>
      <c r="CJX39" s="296"/>
      <c r="CJY39" s="296"/>
      <c r="CJZ39" s="296"/>
      <c r="CKA39" s="296"/>
      <c r="CKB39" s="296"/>
      <c r="CKC39" s="296"/>
      <c r="CKD39" s="296"/>
      <c r="CKE39" s="296"/>
      <c r="CKF39" s="296"/>
      <c r="CKG39" s="296"/>
      <c r="CKH39" s="296"/>
      <c r="CKI39" s="296"/>
      <c r="CKJ39" s="296"/>
      <c r="CKK39" s="296"/>
      <c r="CKL39" s="296"/>
      <c r="CKM39" s="296"/>
      <c r="CKN39" s="296"/>
      <c r="CKO39" s="296"/>
      <c r="CKP39" s="296"/>
      <c r="CKQ39" s="296"/>
      <c r="CKR39" s="296"/>
      <c r="CKS39" s="296"/>
      <c r="CKT39" s="296"/>
      <c r="CKU39" s="296"/>
      <c r="CKV39" s="296"/>
      <c r="CKW39" s="296"/>
      <c r="CKX39" s="296"/>
      <c r="CKY39" s="296"/>
      <c r="CKZ39" s="296"/>
      <c r="CLA39" s="296"/>
      <c r="CLB39" s="296"/>
      <c r="CLC39" s="296"/>
      <c r="CLD39" s="296"/>
      <c r="CLE39" s="296"/>
      <c r="CLF39" s="296"/>
      <c r="CLG39" s="296"/>
      <c r="CLH39" s="296"/>
      <c r="CLI39" s="296"/>
      <c r="CLJ39" s="296"/>
      <c r="CLK39" s="296"/>
      <c r="CLL39" s="296"/>
      <c r="CLM39" s="296"/>
      <c r="CLN39" s="296"/>
      <c r="CLO39" s="296"/>
      <c r="CLP39" s="296"/>
      <c r="CLQ39" s="296"/>
      <c r="CLR39" s="296"/>
      <c r="CLS39" s="296"/>
      <c r="CLT39" s="296"/>
      <c r="CLU39" s="296"/>
      <c r="CLV39" s="296"/>
      <c r="CLW39" s="296"/>
      <c r="CLX39" s="296"/>
      <c r="CLY39" s="296"/>
      <c r="CLZ39" s="296"/>
      <c r="CMA39" s="296"/>
      <c r="CMB39" s="296"/>
      <c r="CMC39" s="296"/>
      <c r="CMD39" s="296"/>
      <c r="CME39" s="296"/>
      <c r="CMF39" s="296"/>
      <c r="CMG39" s="296"/>
      <c r="CMH39" s="296"/>
      <c r="CMI39" s="296"/>
      <c r="CMJ39" s="296"/>
      <c r="CMK39" s="296"/>
      <c r="CML39" s="296"/>
      <c r="CMM39" s="296"/>
      <c r="CMN39" s="296"/>
      <c r="CMO39" s="296"/>
      <c r="CMP39" s="296"/>
      <c r="CMQ39" s="296"/>
      <c r="CMR39" s="296"/>
      <c r="CMS39" s="296"/>
      <c r="CMT39" s="296"/>
      <c r="CMU39" s="296"/>
      <c r="CMV39" s="296"/>
      <c r="CMW39" s="296"/>
      <c r="CMX39" s="296"/>
      <c r="CMY39" s="296"/>
      <c r="CMZ39" s="296"/>
      <c r="CNA39" s="296"/>
      <c r="CNB39" s="296"/>
      <c r="CNC39" s="296"/>
      <c r="CND39" s="296"/>
      <c r="CNE39" s="296"/>
      <c r="CNF39" s="296"/>
      <c r="CNG39" s="296"/>
      <c r="CNH39" s="296"/>
      <c r="CNI39" s="296"/>
      <c r="CNJ39" s="296"/>
      <c r="CNK39" s="296"/>
      <c r="CNL39" s="296"/>
      <c r="CNM39" s="296"/>
      <c r="CNN39" s="296"/>
      <c r="CNO39" s="296"/>
      <c r="CNP39" s="296"/>
      <c r="CNQ39" s="296"/>
      <c r="CNR39" s="296"/>
      <c r="CNS39" s="296"/>
      <c r="CNT39" s="296"/>
      <c r="CNU39" s="296"/>
      <c r="CNV39" s="296"/>
      <c r="CNW39" s="296"/>
      <c r="CNX39" s="296"/>
      <c r="CNY39" s="296"/>
      <c r="CNZ39" s="296"/>
      <c r="COA39" s="296"/>
      <c r="COB39" s="296"/>
      <c r="COC39" s="296"/>
      <c r="COD39" s="296"/>
      <c r="COE39" s="296"/>
      <c r="COF39" s="296"/>
      <c r="COG39" s="296"/>
      <c r="COH39" s="296"/>
      <c r="COI39" s="296"/>
      <c r="COJ39" s="296"/>
      <c r="COK39" s="296"/>
      <c r="COL39" s="296"/>
      <c r="COM39" s="296"/>
      <c r="CON39" s="296"/>
      <c r="COO39" s="296"/>
      <c r="COP39" s="296"/>
      <c r="COQ39" s="296"/>
      <c r="COR39" s="296"/>
      <c r="COS39" s="296"/>
      <c r="COT39" s="296"/>
      <c r="COU39" s="296"/>
      <c r="COV39" s="296"/>
      <c r="COW39" s="296"/>
      <c r="COX39" s="296"/>
      <c r="COY39" s="296"/>
      <c r="COZ39" s="296"/>
      <c r="CPA39" s="296"/>
      <c r="CPB39" s="296"/>
      <c r="CPC39" s="296"/>
      <c r="CPD39" s="296"/>
      <c r="CPE39" s="296"/>
      <c r="CPF39" s="296"/>
      <c r="CPG39" s="296"/>
      <c r="CPH39" s="296"/>
      <c r="CPI39" s="296"/>
      <c r="CPJ39" s="296"/>
      <c r="CPK39" s="296"/>
      <c r="CPL39" s="296"/>
      <c r="CPM39" s="296"/>
      <c r="CPN39" s="296"/>
      <c r="CPO39" s="296"/>
      <c r="CPP39" s="296"/>
      <c r="CPQ39" s="296"/>
      <c r="CPR39" s="296"/>
      <c r="CPS39" s="296"/>
      <c r="CPT39" s="296"/>
      <c r="CPU39" s="296"/>
      <c r="CPV39" s="296"/>
      <c r="CPW39" s="296"/>
      <c r="CPX39" s="296"/>
      <c r="CPY39" s="296"/>
      <c r="CPZ39" s="296"/>
      <c r="CQA39" s="296"/>
      <c r="CQB39" s="296"/>
      <c r="CQC39" s="296"/>
      <c r="CQD39" s="296"/>
      <c r="CQE39" s="296"/>
      <c r="CQF39" s="296"/>
      <c r="CQG39" s="296"/>
      <c r="CQH39" s="296"/>
      <c r="CQI39" s="296"/>
      <c r="CQJ39" s="296"/>
      <c r="CQK39" s="296"/>
      <c r="CQL39" s="296"/>
      <c r="CQM39" s="296"/>
      <c r="CQN39" s="296"/>
      <c r="CQO39" s="296"/>
      <c r="CQP39" s="296"/>
      <c r="CQQ39" s="296"/>
      <c r="CQR39" s="296"/>
      <c r="CQS39" s="296"/>
      <c r="CQT39" s="296"/>
      <c r="CQU39" s="296"/>
      <c r="CQV39" s="296"/>
      <c r="CQW39" s="296"/>
      <c r="CQX39" s="296"/>
      <c r="CQY39" s="296"/>
      <c r="CQZ39" s="296"/>
      <c r="CRA39" s="296"/>
      <c r="CRB39" s="296"/>
      <c r="CRC39" s="296"/>
      <c r="CRD39" s="296"/>
      <c r="CRE39" s="296"/>
      <c r="CRF39" s="296"/>
      <c r="CRG39" s="296"/>
      <c r="CRH39" s="296"/>
      <c r="CRI39" s="296"/>
      <c r="CRJ39" s="296"/>
      <c r="CRK39" s="296"/>
      <c r="CRL39" s="296"/>
      <c r="CRM39" s="296"/>
      <c r="CRN39" s="296"/>
      <c r="CRO39" s="296"/>
      <c r="CRP39" s="296"/>
      <c r="CRQ39" s="296"/>
      <c r="CRR39" s="296"/>
      <c r="CRS39" s="296"/>
      <c r="CRT39" s="296"/>
      <c r="CRU39" s="296"/>
      <c r="CRV39" s="296"/>
      <c r="CRW39" s="296"/>
      <c r="CRX39" s="296"/>
      <c r="CRY39" s="296"/>
      <c r="CRZ39" s="296"/>
      <c r="CSA39" s="296"/>
      <c r="CSB39" s="296"/>
      <c r="CSC39" s="296"/>
      <c r="CSD39" s="296"/>
      <c r="CSE39" s="296"/>
      <c r="CSF39" s="296"/>
      <c r="CSG39" s="296"/>
      <c r="CSH39" s="296"/>
      <c r="CSI39" s="296"/>
      <c r="CSJ39" s="296"/>
      <c r="CSK39" s="296"/>
      <c r="CSL39" s="296"/>
      <c r="CSM39" s="296"/>
      <c r="CSN39" s="296"/>
      <c r="CSO39" s="296"/>
      <c r="CSP39" s="296"/>
      <c r="CSQ39" s="296"/>
      <c r="CSR39" s="296"/>
      <c r="CSS39" s="296"/>
      <c r="CST39" s="296"/>
      <c r="CSU39" s="296"/>
      <c r="CSV39" s="296"/>
      <c r="CSW39" s="296"/>
      <c r="CSX39" s="296"/>
      <c r="CSY39" s="296"/>
      <c r="CSZ39" s="296"/>
      <c r="CTA39" s="296"/>
      <c r="CTB39" s="296"/>
      <c r="CTC39" s="296"/>
      <c r="CTD39" s="296"/>
      <c r="CTE39" s="296"/>
      <c r="CTF39" s="296"/>
      <c r="CTG39" s="296"/>
      <c r="CTH39" s="296"/>
      <c r="CTI39" s="296"/>
      <c r="CTJ39" s="296"/>
      <c r="CTK39" s="296"/>
      <c r="CTL39" s="296"/>
      <c r="CTM39" s="296"/>
      <c r="CTN39" s="296"/>
      <c r="CTO39" s="296"/>
      <c r="CTP39" s="296"/>
      <c r="CTQ39" s="296"/>
      <c r="CTR39" s="296"/>
      <c r="CTS39" s="296"/>
      <c r="CTT39" s="296"/>
      <c r="CTU39" s="296"/>
      <c r="CTV39" s="296"/>
      <c r="CTW39" s="296"/>
      <c r="CTX39" s="296"/>
      <c r="CTY39" s="296"/>
      <c r="CTZ39" s="296"/>
      <c r="CUA39" s="296"/>
      <c r="CUB39" s="296"/>
      <c r="CUC39" s="296"/>
      <c r="CUD39" s="296"/>
      <c r="CUE39" s="296"/>
      <c r="CUF39" s="296"/>
      <c r="CUG39" s="296"/>
      <c r="CUH39" s="296"/>
      <c r="CUI39" s="296"/>
      <c r="CUJ39" s="296"/>
      <c r="CUK39" s="296"/>
      <c r="CUL39" s="296"/>
      <c r="CUM39" s="296"/>
      <c r="CUN39" s="296"/>
      <c r="CUO39" s="296"/>
      <c r="CUP39" s="296"/>
      <c r="CUQ39" s="296"/>
      <c r="CUR39" s="296"/>
      <c r="CUS39" s="296"/>
      <c r="CUT39" s="296"/>
      <c r="CUU39" s="296"/>
      <c r="CUV39" s="296"/>
      <c r="CUW39" s="296"/>
      <c r="CUX39" s="296"/>
    </row>
    <row r="40" spans="1:2598" s="296" customFormat="1" ht="15" customHeight="1" x14ac:dyDescent="0.15">
      <c r="A40" s="298" t="s">
        <v>177</v>
      </c>
      <c r="B40" s="371" t="s">
        <v>3</v>
      </c>
      <c r="C40" s="317" t="s">
        <v>259</v>
      </c>
      <c r="D40" s="318">
        <v>0</v>
      </c>
      <c r="E40" s="303">
        <v>0.06</v>
      </c>
      <c r="F40" s="303">
        <v>0.48292771225392395</v>
      </c>
      <c r="G40" s="304">
        <v>0</v>
      </c>
      <c r="H40" s="303">
        <v>0.35000000000000003</v>
      </c>
      <c r="I40" s="319">
        <v>0.99057801836617565</v>
      </c>
      <c r="J40" s="320">
        <v>0</v>
      </c>
      <c r="K40" s="303">
        <v>0</v>
      </c>
      <c r="L40" s="303">
        <v>0</v>
      </c>
      <c r="M40" s="304">
        <v>0</v>
      </c>
      <c r="N40" s="303">
        <v>0</v>
      </c>
      <c r="O40" s="319">
        <v>0</v>
      </c>
      <c r="P40" s="284"/>
      <c r="Q40" s="285"/>
      <c r="R40" s="307" t="str">
        <f t="shared" si="6"/>
        <v>7.C</v>
      </c>
      <c r="S40" s="371" t="str">
        <f t="shared" si="6"/>
        <v>Coniferous</v>
      </c>
      <c r="T40" s="321" t="s">
        <v>263</v>
      </c>
      <c r="U40" s="311"/>
      <c r="V40" s="311"/>
      <c r="W40" s="311"/>
      <c r="X40" s="311"/>
      <c r="Y40" s="311"/>
      <c r="Z40" s="311"/>
      <c r="AA40" s="311"/>
      <c r="AB40" s="312"/>
      <c r="AC40" s="285"/>
      <c r="AD40" s="313" t="str">
        <f t="shared" si="8"/>
        <v>7.C</v>
      </c>
      <c r="AE40" s="371" t="str">
        <f t="shared" si="8"/>
        <v>Coniferous</v>
      </c>
      <c r="AF40" s="321" t="s">
        <v>263</v>
      </c>
      <c r="AG40" s="314" t="str">
        <f>IF(ISNUMBER(#REF!+E40-K40),#REF!+E40-K40,IF(ISNUMBER(K40-E40),"NT " &amp; K40-E40,"…"))</f>
        <v>NT -0.06</v>
      </c>
      <c r="AH40" s="315" t="str">
        <f>IF(ISNUMBER(#REF!+H40-N40),#REF!+H40-N40,IF(ISNUMBER(N40-H40),"NT " &amp; N40-H40,"…"))</f>
        <v>NT -0.35</v>
      </c>
    </row>
    <row r="41" spans="1:2598" s="296" customFormat="1" ht="15" customHeight="1" x14ac:dyDescent="0.15">
      <c r="A41" s="298" t="s">
        <v>178</v>
      </c>
      <c r="B41" s="371" t="s">
        <v>4</v>
      </c>
      <c r="C41" s="317" t="s">
        <v>259</v>
      </c>
      <c r="D41" s="318">
        <v>0</v>
      </c>
      <c r="E41" s="303">
        <v>65.422109999999989</v>
      </c>
      <c r="F41" s="303">
        <v>266.10943096558236</v>
      </c>
      <c r="G41" s="304">
        <v>0</v>
      </c>
      <c r="H41" s="303">
        <v>56.341840000000005</v>
      </c>
      <c r="I41" s="319">
        <v>422.41572990217225</v>
      </c>
      <c r="J41" s="320">
        <v>0</v>
      </c>
      <c r="K41" s="303">
        <v>0</v>
      </c>
      <c r="L41" s="303">
        <v>0</v>
      </c>
      <c r="M41" s="304">
        <v>0</v>
      </c>
      <c r="N41" s="303">
        <v>0</v>
      </c>
      <c r="O41" s="319">
        <v>0</v>
      </c>
      <c r="P41" s="284"/>
      <c r="Q41" s="285"/>
      <c r="R41" s="307" t="str">
        <f t="shared" si="6"/>
        <v>7.NC</v>
      </c>
      <c r="S41" s="371" t="str">
        <f t="shared" si="6"/>
        <v>Non-Coniferous</v>
      </c>
      <c r="T41" s="321" t="s">
        <v>263</v>
      </c>
      <c r="U41" s="311"/>
      <c r="V41" s="311"/>
      <c r="W41" s="311"/>
      <c r="X41" s="311"/>
      <c r="Y41" s="311"/>
      <c r="Z41" s="311"/>
      <c r="AA41" s="311"/>
      <c r="AB41" s="312"/>
      <c r="AC41" s="285"/>
      <c r="AD41" s="313" t="str">
        <f t="shared" si="8"/>
        <v>7.NC</v>
      </c>
      <c r="AE41" s="371" t="str">
        <f t="shared" si="8"/>
        <v>Non-Coniferous</v>
      </c>
      <c r="AF41" s="321" t="s">
        <v>263</v>
      </c>
      <c r="AG41" s="373" t="str">
        <f>IF(ISNUMBER(#REF!+E41-K41),#REF!+E41-K41,IF(ISNUMBER(K41-E41),"NT " &amp; K41-E41,"…"))</f>
        <v>NT -65.42211</v>
      </c>
      <c r="AH41" s="315" t="str">
        <f>IF(ISNUMBER(#REF!+H41-N41),#REF!+H41-N41,IF(ISNUMBER(N41-H41),"NT " &amp; N41-H41,"…"))</f>
        <v>NT -56.34184</v>
      </c>
    </row>
    <row r="42" spans="1:2598" s="296" customFormat="1" ht="15" customHeight="1" x14ac:dyDescent="0.15">
      <c r="A42" s="298" t="s">
        <v>179</v>
      </c>
      <c r="B42" s="316" t="s">
        <v>61</v>
      </c>
      <c r="C42" s="300" t="s">
        <v>259</v>
      </c>
      <c r="D42" s="318">
        <v>0</v>
      </c>
      <c r="E42" s="303">
        <v>4.7140000000000004</v>
      </c>
      <c r="F42" s="303">
        <v>23.752746921910209</v>
      </c>
      <c r="G42" s="304">
        <v>0</v>
      </c>
      <c r="H42" s="303">
        <v>1.9971900000000002</v>
      </c>
      <c r="I42" s="319">
        <v>42.337615016949613</v>
      </c>
      <c r="J42" s="306">
        <v>0</v>
      </c>
      <c r="K42" s="303">
        <v>0</v>
      </c>
      <c r="L42" s="303">
        <v>0</v>
      </c>
      <c r="M42" s="304">
        <v>0</v>
      </c>
      <c r="N42" s="303">
        <v>0</v>
      </c>
      <c r="O42" s="319">
        <v>0</v>
      </c>
      <c r="P42" s="284"/>
      <c r="Q42" s="285"/>
      <c r="R42" s="372" t="str">
        <f t="shared" si="6"/>
        <v>7.NC.T</v>
      </c>
      <c r="S42" s="384" t="str">
        <f t="shared" si="6"/>
        <v>of which: Tropical</v>
      </c>
      <c r="T42" s="309" t="s">
        <v>263</v>
      </c>
      <c r="U42" s="343" t="str">
        <f>IF(AND(ISNUMBER(E42/E41),E42&gt;E41),"&gt; 6.1.NC !!","")</f>
        <v/>
      </c>
      <c r="V42" s="343" t="str">
        <f>IF(AND(ISNUMBER(F42/F41),F42&gt;F41),"&gt; 6.1.NC !!","")</f>
        <v/>
      </c>
      <c r="W42" s="343" t="str">
        <f>IF(AND(ISNUMBER(H42/H41),H42&gt;H41),"&gt; 6.1.NC !!","")</f>
        <v/>
      </c>
      <c r="X42" s="343" t="str">
        <f>IF(AND(ISNUMBER(I42/I41),I42&gt;I41),"&gt; 6.1.NC !!","")</f>
        <v/>
      </c>
      <c r="Y42" s="343" t="str">
        <f>IF(AND(ISNUMBER(K42/K41),K42&gt;K41),"&gt; 6.1.NC !!","")</f>
        <v/>
      </c>
      <c r="Z42" s="343" t="str">
        <f>IF(AND(ISNUMBER(L42/L41),L42&gt;L41),"&gt; 6.1.NC !!","")</f>
        <v/>
      </c>
      <c r="AA42" s="343" t="str">
        <f t="shared" ref="AA42:AB42" si="11">IF(AND(ISNUMBER(N42/N41),N42&gt;N41),"&gt; 6.1.NC !!","")</f>
        <v/>
      </c>
      <c r="AB42" s="385" t="str">
        <f t="shared" si="11"/>
        <v/>
      </c>
      <c r="AC42" s="285"/>
      <c r="AD42" s="273" t="str">
        <f t="shared" si="8"/>
        <v>7.NC.T</v>
      </c>
      <c r="AE42" s="384" t="str">
        <f t="shared" si="8"/>
        <v>of which: Tropical</v>
      </c>
      <c r="AF42" s="309" t="s">
        <v>263</v>
      </c>
      <c r="AG42" s="373" t="str">
        <f>IF(ISNUMBER(#REF!+E42-K42),#REF!+E42-K42,IF(ISNUMBER(K42-E42),"NT " &amp; K42-E42,"…"))</f>
        <v>NT -4.714</v>
      </c>
      <c r="AH42" s="315" t="str">
        <f>IF(ISNUMBER(#REF!+H42-N42),#REF!+H42-N42,IF(ISNUMBER(N42-H42),"NT " &amp; N42-H42,"…"))</f>
        <v>NT -1.99719</v>
      </c>
    </row>
    <row r="43" spans="1:2598" s="296" customFormat="1" ht="15" customHeight="1" x14ac:dyDescent="0.15">
      <c r="A43" s="298"/>
      <c r="B43" s="374" t="s">
        <v>266</v>
      </c>
      <c r="C43" s="300" t="s">
        <v>259</v>
      </c>
      <c r="D43" s="386">
        <v>0</v>
      </c>
      <c r="E43" s="328">
        <v>60.708109999999984</v>
      </c>
      <c r="F43" s="328">
        <v>242.35668404367215</v>
      </c>
      <c r="G43" s="329">
        <v>0</v>
      </c>
      <c r="H43" s="328">
        <v>54.344650000000001</v>
      </c>
      <c r="I43" s="305">
        <v>380.07811488522265</v>
      </c>
      <c r="J43" s="330">
        <v>0</v>
      </c>
      <c r="K43" s="328">
        <v>0</v>
      </c>
      <c r="L43" s="328">
        <v>0</v>
      </c>
      <c r="M43" s="329">
        <v>0</v>
      </c>
      <c r="N43" s="328">
        <v>0</v>
      </c>
      <c r="O43" s="305">
        <v>0</v>
      </c>
      <c r="P43" s="284"/>
      <c r="Q43" s="285"/>
      <c r="R43" s="307"/>
      <c r="S43" s="316"/>
      <c r="T43" s="332"/>
      <c r="U43" s="343"/>
      <c r="V43" s="343"/>
      <c r="W43" s="343"/>
      <c r="X43" s="343"/>
      <c r="Y43" s="343"/>
      <c r="Z43" s="343"/>
      <c r="AA43" s="343"/>
      <c r="AB43" s="344"/>
      <c r="AC43" s="285"/>
      <c r="AD43" s="313"/>
      <c r="AE43" s="316"/>
      <c r="AF43" s="332"/>
      <c r="AG43" s="373"/>
      <c r="AH43" s="315"/>
    </row>
    <row r="44" spans="1:2598" s="297" customFormat="1" ht="15" customHeight="1" x14ac:dyDescent="0.15">
      <c r="A44" s="387" t="s">
        <v>180</v>
      </c>
      <c r="B44" s="347" t="s">
        <v>30</v>
      </c>
      <c r="C44" s="348" t="s">
        <v>259</v>
      </c>
      <c r="D44" s="388">
        <v>0</v>
      </c>
      <c r="E44" s="389">
        <v>134720.82885999998</v>
      </c>
      <c r="F44" s="389">
        <v>59487.971033368565</v>
      </c>
      <c r="G44" s="390">
        <v>0</v>
      </c>
      <c r="H44" s="389">
        <v>169995.18585000013</v>
      </c>
      <c r="I44" s="391">
        <v>73262.099752263108</v>
      </c>
      <c r="J44" s="392">
        <v>0</v>
      </c>
      <c r="K44" s="389">
        <v>10321.611559999999</v>
      </c>
      <c r="L44" s="389">
        <v>4175.727906176232</v>
      </c>
      <c r="M44" s="390">
        <v>0</v>
      </c>
      <c r="N44" s="389">
        <v>22151.467199999999</v>
      </c>
      <c r="O44" s="391">
        <v>8292.0240838950085</v>
      </c>
      <c r="P44" s="284"/>
      <c r="Q44" s="285"/>
      <c r="R44" s="286" t="str">
        <f t="shared" ref="R44:S46" si="12">A44</f>
        <v>8</v>
      </c>
      <c r="S44" s="278" t="str">
        <f t="shared" si="12"/>
        <v>WOOD-BASED PANELS</v>
      </c>
      <c r="T44" s="393" t="s">
        <v>263</v>
      </c>
      <c r="U44" s="363">
        <f>E44-(E45+E56+E58)</f>
        <v>0</v>
      </c>
      <c r="V44" s="364">
        <f>F44-(F45+F56+F58)</f>
        <v>0</v>
      </c>
      <c r="W44" s="364">
        <f>H44-(H45+H56+H58)</f>
        <v>0</v>
      </c>
      <c r="X44" s="364">
        <f>I44-(I45+I56+I58)</f>
        <v>0</v>
      </c>
      <c r="Y44" s="364">
        <f>K44-(K45+K56+K58)</f>
        <v>0</v>
      </c>
      <c r="Z44" s="364">
        <f>L44-(L45+L56+L58)</f>
        <v>0</v>
      </c>
      <c r="AA44" s="364">
        <f t="shared" ref="AA44:AB44" si="13">N44-(N45+N56+N58)</f>
        <v>0</v>
      </c>
      <c r="AB44" s="365">
        <f t="shared" si="13"/>
        <v>0</v>
      </c>
      <c r="AC44" s="291"/>
      <c r="AD44" s="292" t="str">
        <f t="shared" ref="AD44:AE46" si="14">A44</f>
        <v>8</v>
      </c>
      <c r="AE44" s="278" t="str">
        <f t="shared" si="14"/>
        <v>WOOD-BASED PANELS</v>
      </c>
      <c r="AF44" s="393" t="s">
        <v>263</v>
      </c>
      <c r="AG44" s="358" t="str">
        <f>IF(ISNUMBER(#REF!+E44-K44),#REF!+E44-K44,IF(ISNUMBER(K44-E44),"NT " &amp; K44-E44,"…"))</f>
        <v>NT -124399.2173</v>
      </c>
      <c r="AH44" s="359" t="str">
        <f>IF(ISNUMBER(#REF!+H44-N44),#REF!+H44-N44,IF(ISNUMBER(N44-H44),"NT " &amp; N44-H44,"…"))</f>
        <v>NT -147843.71865</v>
      </c>
      <c r="AI44" s="296"/>
      <c r="AJ44" s="296"/>
      <c r="AK44" s="296"/>
      <c r="AL44" s="296"/>
      <c r="AM44" s="296"/>
      <c r="AN44" s="296"/>
      <c r="AO44" s="296"/>
      <c r="AP44" s="296"/>
      <c r="AQ44" s="296"/>
      <c r="AR44" s="296"/>
      <c r="AS44" s="296"/>
      <c r="AT44" s="296"/>
      <c r="AU44" s="296"/>
      <c r="AV44" s="296"/>
      <c r="AW44" s="296"/>
      <c r="AX44" s="296"/>
      <c r="AY44" s="296"/>
      <c r="AZ44" s="296"/>
      <c r="BA44" s="296"/>
      <c r="BB44" s="296"/>
      <c r="BC44" s="296"/>
      <c r="BD44" s="296"/>
      <c r="BE44" s="296"/>
      <c r="BF44" s="296"/>
      <c r="BG44" s="296"/>
      <c r="BH44" s="296"/>
      <c r="BI44" s="296"/>
      <c r="BJ44" s="296"/>
      <c r="BK44" s="296"/>
      <c r="BL44" s="296"/>
      <c r="BM44" s="296"/>
      <c r="BN44" s="296"/>
      <c r="BO44" s="296"/>
      <c r="BP44" s="296"/>
      <c r="BQ44" s="296"/>
      <c r="BR44" s="296"/>
      <c r="BS44" s="296"/>
      <c r="BT44" s="296"/>
      <c r="BU44" s="296"/>
      <c r="BV44" s="296"/>
      <c r="BW44" s="296"/>
      <c r="BX44" s="296"/>
      <c r="BY44" s="296"/>
      <c r="BZ44" s="296"/>
      <c r="CA44" s="296"/>
      <c r="CB44" s="296"/>
      <c r="CC44" s="296"/>
      <c r="CD44" s="296"/>
      <c r="CE44" s="296"/>
      <c r="CF44" s="296"/>
      <c r="CG44" s="296"/>
      <c r="CH44" s="296"/>
      <c r="CI44" s="296"/>
      <c r="CJ44" s="296"/>
      <c r="CK44" s="296"/>
      <c r="CL44" s="296"/>
      <c r="CM44" s="296"/>
      <c r="CN44" s="296"/>
      <c r="CO44" s="296"/>
      <c r="CP44" s="296"/>
      <c r="CQ44" s="296"/>
      <c r="CR44" s="296"/>
      <c r="CS44" s="296"/>
      <c r="CT44" s="296"/>
      <c r="CU44" s="296"/>
      <c r="CV44" s="296"/>
      <c r="CW44" s="296"/>
      <c r="CX44" s="296"/>
      <c r="CY44" s="296"/>
      <c r="CZ44" s="296"/>
      <c r="DA44" s="296"/>
      <c r="DB44" s="296"/>
      <c r="DC44" s="296"/>
      <c r="DD44" s="296"/>
      <c r="DE44" s="296"/>
      <c r="DF44" s="296"/>
      <c r="DG44" s="296"/>
      <c r="DH44" s="296"/>
      <c r="DI44" s="296"/>
      <c r="DJ44" s="296"/>
      <c r="DK44" s="296"/>
      <c r="DL44" s="296"/>
      <c r="DM44" s="296"/>
      <c r="DN44" s="296"/>
      <c r="DO44" s="296"/>
      <c r="DP44" s="296"/>
      <c r="DQ44" s="296"/>
      <c r="DR44" s="296"/>
      <c r="DS44" s="296"/>
      <c r="DT44" s="296"/>
      <c r="DU44" s="296"/>
      <c r="DV44" s="296"/>
      <c r="DW44" s="296"/>
      <c r="DX44" s="296"/>
      <c r="DY44" s="296"/>
      <c r="DZ44" s="296"/>
      <c r="EA44" s="296"/>
      <c r="EB44" s="296"/>
      <c r="EC44" s="296"/>
      <c r="ED44" s="296"/>
      <c r="EE44" s="296"/>
      <c r="EF44" s="296"/>
      <c r="EG44" s="296"/>
      <c r="EH44" s="296"/>
      <c r="EI44" s="296"/>
      <c r="EJ44" s="296"/>
      <c r="EK44" s="296"/>
      <c r="EL44" s="296"/>
      <c r="EM44" s="296"/>
      <c r="EN44" s="296"/>
      <c r="EO44" s="296"/>
      <c r="EP44" s="296"/>
      <c r="EQ44" s="296"/>
      <c r="ER44" s="296"/>
      <c r="ES44" s="296"/>
      <c r="ET44" s="296"/>
      <c r="EU44" s="296"/>
      <c r="EV44" s="296"/>
      <c r="EW44" s="296"/>
      <c r="EX44" s="296"/>
      <c r="EY44" s="296"/>
      <c r="EZ44" s="296"/>
      <c r="FA44" s="296"/>
      <c r="FB44" s="296"/>
      <c r="FC44" s="296"/>
      <c r="FD44" s="296"/>
      <c r="FE44" s="296"/>
      <c r="FF44" s="296"/>
      <c r="FG44" s="296"/>
      <c r="FH44" s="296"/>
      <c r="FI44" s="296"/>
      <c r="FJ44" s="296"/>
      <c r="FK44" s="296"/>
      <c r="FL44" s="296"/>
      <c r="FM44" s="296"/>
      <c r="FN44" s="296"/>
      <c r="FO44" s="296"/>
      <c r="FP44" s="296"/>
      <c r="FQ44" s="296"/>
      <c r="FR44" s="296"/>
      <c r="FS44" s="296"/>
      <c r="FT44" s="296"/>
      <c r="FU44" s="296"/>
      <c r="FV44" s="296"/>
      <c r="FW44" s="296"/>
      <c r="FX44" s="296"/>
      <c r="FY44" s="296"/>
      <c r="FZ44" s="296"/>
      <c r="GA44" s="296"/>
      <c r="GB44" s="296"/>
      <c r="GC44" s="296"/>
      <c r="GD44" s="296"/>
      <c r="GE44" s="296"/>
      <c r="GF44" s="296"/>
      <c r="GG44" s="296"/>
      <c r="GH44" s="296"/>
      <c r="GI44" s="296"/>
      <c r="GJ44" s="296"/>
      <c r="GK44" s="296"/>
      <c r="GL44" s="296"/>
      <c r="GM44" s="296"/>
      <c r="GN44" s="296"/>
      <c r="GO44" s="296"/>
      <c r="GP44" s="296"/>
      <c r="GQ44" s="296"/>
      <c r="GR44" s="296"/>
      <c r="GS44" s="296"/>
      <c r="GT44" s="296"/>
      <c r="GU44" s="296"/>
      <c r="GV44" s="296"/>
      <c r="GW44" s="296"/>
      <c r="GX44" s="296"/>
      <c r="GY44" s="296"/>
      <c r="GZ44" s="296"/>
      <c r="HA44" s="296"/>
      <c r="HB44" s="296"/>
      <c r="HC44" s="296"/>
      <c r="HD44" s="296"/>
      <c r="HE44" s="296"/>
      <c r="HF44" s="296"/>
      <c r="HG44" s="296"/>
      <c r="HH44" s="296"/>
      <c r="HI44" s="296"/>
      <c r="HJ44" s="296"/>
      <c r="HK44" s="296"/>
      <c r="HL44" s="296"/>
      <c r="HM44" s="296"/>
      <c r="HN44" s="296"/>
      <c r="HO44" s="296"/>
      <c r="HP44" s="296"/>
      <c r="HQ44" s="296"/>
      <c r="HR44" s="296"/>
      <c r="HS44" s="296"/>
      <c r="HT44" s="296"/>
      <c r="HU44" s="296"/>
      <c r="HV44" s="296"/>
      <c r="HW44" s="296"/>
      <c r="HX44" s="296"/>
      <c r="HY44" s="296"/>
      <c r="HZ44" s="296"/>
      <c r="IA44" s="296"/>
      <c r="IB44" s="296"/>
      <c r="IC44" s="296"/>
      <c r="ID44" s="296"/>
      <c r="IE44" s="296"/>
      <c r="IF44" s="296"/>
      <c r="IG44" s="296"/>
      <c r="IH44" s="296"/>
      <c r="II44" s="296"/>
      <c r="IJ44" s="296"/>
      <c r="IK44" s="296"/>
      <c r="IL44" s="296"/>
      <c r="IM44" s="296"/>
      <c r="IN44" s="296"/>
      <c r="IO44" s="296"/>
      <c r="IP44" s="296"/>
      <c r="IQ44" s="296"/>
      <c r="IR44" s="296"/>
      <c r="IS44" s="296"/>
      <c r="IT44" s="296"/>
      <c r="IU44" s="296"/>
      <c r="IV44" s="296"/>
      <c r="IW44" s="296"/>
      <c r="IX44" s="296"/>
      <c r="IY44" s="296"/>
      <c r="IZ44" s="296"/>
      <c r="JA44" s="296"/>
      <c r="JB44" s="296"/>
      <c r="JC44" s="296"/>
      <c r="JD44" s="296"/>
      <c r="JE44" s="296"/>
      <c r="JF44" s="296"/>
      <c r="JG44" s="296"/>
      <c r="JH44" s="296"/>
      <c r="JI44" s="296"/>
      <c r="JJ44" s="296"/>
      <c r="JK44" s="296"/>
      <c r="JL44" s="296"/>
      <c r="JM44" s="296"/>
      <c r="JN44" s="296"/>
      <c r="JO44" s="296"/>
      <c r="JP44" s="296"/>
      <c r="JQ44" s="296"/>
      <c r="JR44" s="296"/>
      <c r="JS44" s="296"/>
      <c r="JT44" s="296"/>
      <c r="JU44" s="296"/>
      <c r="JV44" s="296"/>
      <c r="JW44" s="296"/>
      <c r="JX44" s="296"/>
      <c r="JY44" s="296"/>
      <c r="JZ44" s="296"/>
      <c r="KA44" s="296"/>
      <c r="KB44" s="296"/>
      <c r="KC44" s="296"/>
      <c r="KD44" s="296"/>
      <c r="KE44" s="296"/>
      <c r="KF44" s="296"/>
      <c r="KG44" s="296"/>
      <c r="KH44" s="296"/>
      <c r="KI44" s="296"/>
      <c r="KJ44" s="296"/>
      <c r="KK44" s="296"/>
      <c r="KL44" s="296"/>
      <c r="KM44" s="296"/>
      <c r="KN44" s="296"/>
      <c r="KO44" s="296"/>
      <c r="KP44" s="296"/>
      <c r="KQ44" s="296"/>
      <c r="KR44" s="296"/>
      <c r="KS44" s="296"/>
      <c r="KT44" s="296"/>
      <c r="KU44" s="296"/>
      <c r="KV44" s="296"/>
      <c r="KW44" s="296"/>
      <c r="KX44" s="296"/>
      <c r="KY44" s="296"/>
      <c r="KZ44" s="296"/>
      <c r="LA44" s="296"/>
      <c r="LB44" s="296"/>
      <c r="LC44" s="296"/>
      <c r="LD44" s="296"/>
      <c r="LE44" s="296"/>
      <c r="LF44" s="296"/>
      <c r="LG44" s="296"/>
      <c r="LH44" s="296"/>
      <c r="LI44" s="296"/>
      <c r="LJ44" s="296"/>
      <c r="LK44" s="296"/>
      <c r="LL44" s="296"/>
      <c r="LM44" s="296"/>
      <c r="LN44" s="296"/>
      <c r="LO44" s="296"/>
      <c r="LP44" s="296"/>
      <c r="LQ44" s="296"/>
      <c r="LR44" s="296"/>
      <c r="LS44" s="296"/>
      <c r="LT44" s="296"/>
      <c r="LU44" s="296"/>
      <c r="LV44" s="296"/>
      <c r="LW44" s="296"/>
      <c r="LX44" s="296"/>
      <c r="LY44" s="296"/>
      <c r="LZ44" s="296"/>
      <c r="MA44" s="296"/>
      <c r="MB44" s="296"/>
      <c r="MC44" s="296"/>
      <c r="MD44" s="296"/>
      <c r="ME44" s="296"/>
      <c r="MF44" s="296"/>
      <c r="MG44" s="296"/>
      <c r="MH44" s="296"/>
      <c r="MI44" s="296"/>
      <c r="MJ44" s="296"/>
      <c r="MK44" s="296"/>
      <c r="ML44" s="296"/>
      <c r="MM44" s="296"/>
      <c r="MN44" s="296"/>
      <c r="MO44" s="296"/>
      <c r="MP44" s="296"/>
      <c r="MQ44" s="296"/>
      <c r="MR44" s="296"/>
      <c r="MS44" s="296"/>
      <c r="MT44" s="296"/>
      <c r="MU44" s="296"/>
      <c r="MV44" s="296"/>
      <c r="MW44" s="296"/>
      <c r="MX44" s="296"/>
      <c r="MY44" s="296"/>
      <c r="MZ44" s="296"/>
      <c r="NA44" s="296"/>
      <c r="NB44" s="296"/>
      <c r="NC44" s="296"/>
      <c r="ND44" s="296"/>
      <c r="NE44" s="296"/>
      <c r="NF44" s="296"/>
      <c r="NG44" s="296"/>
      <c r="NH44" s="296"/>
      <c r="NI44" s="296"/>
      <c r="NJ44" s="296"/>
      <c r="NK44" s="296"/>
      <c r="NL44" s="296"/>
      <c r="NM44" s="296"/>
      <c r="NN44" s="296"/>
      <c r="NO44" s="296"/>
      <c r="NP44" s="296"/>
      <c r="NQ44" s="296"/>
      <c r="NR44" s="296"/>
      <c r="NS44" s="296"/>
      <c r="NT44" s="296"/>
      <c r="NU44" s="296"/>
      <c r="NV44" s="296"/>
      <c r="NW44" s="296"/>
      <c r="NX44" s="296"/>
      <c r="NY44" s="296"/>
      <c r="NZ44" s="296"/>
      <c r="OA44" s="296"/>
      <c r="OB44" s="296"/>
      <c r="OC44" s="296"/>
      <c r="OD44" s="296"/>
      <c r="OE44" s="296"/>
      <c r="OF44" s="296"/>
      <c r="OG44" s="296"/>
      <c r="OH44" s="296"/>
      <c r="OI44" s="296"/>
      <c r="OJ44" s="296"/>
      <c r="OK44" s="296"/>
      <c r="OL44" s="296"/>
      <c r="OM44" s="296"/>
      <c r="ON44" s="296"/>
      <c r="OO44" s="296"/>
      <c r="OP44" s="296"/>
      <c r="OQ44" s="296"/>
      <c r="OR44" s="296"/>
      <c r="OS44" s="296"/>
      <c r="OT44" s="296"/>
      <c r="OU44" s="296"/>
      <c r="OV44" s="296"/>
      <c r="OW44" s="296"/>
      <c r="OX44" s="296"/>
      <c r="OY44" s="296"/>
      <c r="OZ44" s="296"/>
      <c r="PA44" s="296"/>
      <c r="PB44" s="296"/>
      <c r="PC44" s="296"/>
      <c r="PD44" s="296"/>
      <c r="PE44" s="296"/>
      <c r="PF44" s="296"/>
      <c r="PG44" s="296"/>
      <c r="PH44" s="296"/>
      <c r="PI44" s="296"/>
      <c r="PJ44" s="296"/>
      <c r="PK44" s="296"/>
      <c r="PL44" s="296"/>
      <c r="PM44" s="296"/>
      <c r="PN44" s="296"/>
      <c r="PO44" s="296"/>
      <c r="PP44" s="296"/>
      <c r="PQ44" s="296"/>
      <c r="PR44" s="296"/>
      <c r="PS44" s="296"/>
      <c r="PT44" s="296"/>
      <c r="PU44" s="296"/>
      <c r="PV44" s="296"/>
      <c r="PW44" s="296"/>
      <c r="PX44" s="296"/>
      <c r="PY44" s="296"/>
      <c r="PZ44" s="296"/>
      <c r="QA44" s="296"/>
      <c r="QB44" s="296"/>
      <c r="QC44" s="296"/>
      <c r="QD44" s="296"/>
      <c r="QE44" s="296"/>
      <c r="QF44" s="296"/>
      <c r="QG44" s="296"/>
      <c r="QH44" s="296"/>
      <c r="QI44" s="296"/>
      <c r="QJ44" s="296"/>
      <c r="QK44" s="296"/>
      <c r="QL44" s="296"/>
      <c r="QM44" s="296"/>
      <c r="QN44" s="296"/>
      <c r="QO44" s="296"/>
      <c r="QP44" s="296"/>
      <c r="QQ44" s="296"/>
      <c r="QR44" s="296"/>
      <c r="QS44" s="296"/>
      <c r="QT44" s="296"/>
      <c r="QU44" s="296"/>
      <c r="QV44" s="296"/>
      <c r="QW44" s="296"/>
      <c r="QX44" s="296"/>
      <c r="QY44" s="296"/>
      <c r="QZ44" s="296"/>
      <c r="RA44" s="296"/>
      <c r="RB44" s="296"/>
      <c r="RC44" s="296"/>
      <c r="RD44" s="296"/>
      <c r="RE44" s="296"/>
      <c r="RF44" s="296"/>
      <c r="RG44" s="296"/>
      <c r="RH44" s="296"/>
      <c r="RI44" s="296"/>
      <c r="RJ44" s="296"/>
      <c r="RK44" s="296"/>
      <c r="RL44" s="296"/>
      <c r="RM44" s="296"/>
      <c r="RN44" s="296"/>
      <c r="RO44" s="296"/>
      <c r="RP44" s="296"/>
      <c r="RQ44" s="296"/>
      <c r="RR44" s="296"/>
      <c r="RS44" s="296"/>
      <c r="RT44" s="296"/>
      <c r="RU44" s="296"/>
      <c r="RV44" s="296"/>
      <c r="RW44" s="296"/>
      <c r="RX44" s="296"/>
      <c r="RY44" s="296"/>
      <c r="RZ44" s="296"/>
      <c r="SA44" s="296"/>
      <c r="SB44" s="296"/>
      <c r="SC44" s="296"/>
      <c r="SD44" s="296"/>
      <c r="SE44" s="296"/>
      <c r="SF44" s="296"/>
      <c r="SG44" s="296"/>
      <c r="SH44" s="296"/>
      <c r="SI44" s="296"/>
      <c r="SJ44" s="296"/>
      <c r="SK44" s="296"/>
      <c r="SL44" s="296"/>
      <c r="SM44" s="296"/>
      <c r="SN44" s="296"/>
      <c r="SO44" s="296"/>
      <c r="SP44" s="296"/>
      <c r="SQ44" s="296"/>
      <c r="SR44" s="296"/>
      <c r="SS44" s="296"/>
      <c r="ST44" s="296"/>
      <c r="SU44" s="296"/>
      <c r="SV44" s="296"/>
      <c r="SW44" s="296"/>
      <c r="SX44" s="296"/>
      <c r="SY44" s="296"/>
      <c r="SZ44" s="296"/>
      <c r="TA44" s="296"/>
      <c r="TB44" s="296"/>
      <c r="TC44" s="296"/>
      <c r="TD44" s="296"/>
      <c r="TE44" s="296"/>
      <c r="TF44" s="296"/>
      <c r="TG44" s="296"/>
      <c r="TH44" s="296"/>
      <c r="TI44" s="296"/>
      <c r="TJ44" s="296"/>
      <c r="TK44" s="296"/>
      <c r="TL44" s="296"/>
      <c r="TM44" s="296"/>
      <c r="TN44" s="296"/>
      <c r="TO44" s="296"/>
      <c r="TP44" s="296"/>
      <c r="TQ44" s="296"/>
      <c r="TR44" s="296"/>
      <c r="TS44" s="296"/>
      <c r="TT44" s="296"/>
      <c r="TU44" s="296"/>
      <c r="TV44" s="296"/>
      <c r="TW44" s="296"/>
      <c r="TX44" s="296"/>
      <c r="TY44" s="296"/>
      <c r="TZ44" s="296"/>
      <c r="UA44" s="296"/>
      <c r="UB44" s="296"/>
      <c r="UC44" s="296"/>
      <c r="UD44" s="296"/>
      <c r="UE44" s="296"/>
      <c r="UF44" s="296"/>
      <c r="UG44" s="296"/>
      <c r="UH44" s="296"/>
      <c r="UI44" s="296"/>
      <c r="UJ44" s="296"/>
      <c r="UK44" s="296"/>
      <c r="UL44" s="296"/>
      <c r="UM44" s="296"/>
      <c r="UN44" s="296"/>
      <c r="UO44" s="296"/>
      <c r="UP44" s="296"/>
      <c r="UQ44" s="296"/>
      <c r="UR44" s="296"/>
      <c r="US44" s="296"/>
      <c r="UT44" s="296"/>
      <c r="UU44" s="296"/>
      <c r="UV44" s="296"/>
      <c r="UW44" s="296"/>
      <c r="UX44" s="296"/>
      <c r="UY44" s="296"/>
      <c r="UZ44" s="296"/>
      <c r="VA44" s="296"/>
      <c r="VB44" s="296"/>
      <c r="VC44" s="296"/>
      <c r="VD44" s="296"/>
      <c r="VE44" s="296"/>
      <c r="VF44" s="296"/>
      <c r="VG44" s="296"/>
      <c r="VH44" s="296"/>
      <c r="VI44" s="296"/>
      <c r="VJ44" s="296"/>
      <c r="VK44" s="296"/>
      <c r="VL44" s="296"/>
      <c r="VM44" s="296"/>
      <c r="VN44" s="296"/>
      <c r="VO44" s="296"/>
      <c r="VP44" s="296"/>
      <c r="VQ44" s="296"/>
      <c r="VR44" s="296"/>
      <c r="VS44" s="296"/>
      <c r="VT44" s="296"/>
      <c r="VU44" s="296"/>
      <c r="VV44" s="296"/>
      <c r="VW44" s="296"/>
      <c r="VX44" s="296"/>
      <c r="VY44" s="296"/>
      <c r="VZ44" s="296"/>
      <c r="WA44" s="296"/>
      <c r="WB44" s="296"/>
      <c r="WC44" s="296"/>
      <c r="WD44" s="296"/>
      <c r="WE44" s="296"/>
      <c r="WF44" s="296"/>
      <c r="WG44" s="296"/>
      <c r="WH44" s="296"/>
      <c r="WI44" s="296"/>
      <c r="WJ44" s="296"/>
      <c r="WK44" s="296"/>
      <c r="WL44" s="296"/>
      <c r="WM44" s="296"/>
      <c r="WN44" s="296"/>
      <c r="WO44" s="296"/>
      <c r="WP44" s="296"/>
      <c r="WQ44" s="296"/>
      <c r="WR44" s="296"/>
      <c r="WS44" s="296"/>
      <c r="WT44" s="296"/>
      <c r="WU44" s="296"/>
      <c r="WV44" s="296"/>
      <c r="WW44" s="296"/>
      <c r="WX44" s="296"/>
      <c r="WY44" s="296"/>
      <c r="WZ44" s="296"/>
      <c r="XA44" s="296"/>
      <c r="XB44" s="296"/>
      <c r="XC44" s="296"/>
      <c r="XD44" s="296"/>
      <c r="XE44" s="296"/>
      <c r="XF44" s="296"/>
      <c r="XG44" s="296"/>
      <c r="XH44" s="296"/>
      <c r="XI44" s="296"/>
      <c r="XJ44" s="296"/>
      <c r="XK44" s="296"/>
      <c r="XL44" s="296"/>
      <c r="XM44" s="296"/>
      <c r="XN44" s="296"/>
      <c r="XO44" s="296"/>
      <c r="XP44" s="296"/>
      <c r="XQ44" s="296"/>
      <c r="XR44" s="296"/>
      <c r="XS44" s="296"/>
      <c r="XT44" s="296"/>
      <c r="XU44" s="296"/>
      <c r="XV44" s="296"/>
      <c r="XW44" s="296"/>
      <c r="XX44" s="296"/>
      <c r="XY44" s="296"/>
      <c r="XZ44" s="296"/>
      <c r="YA44" s="296"/>
      <c r="YB44" s="296"/>
      <c r="YC44" s="296"/>
      <c r="YD44" s="296"/>
      <c r="YE44" s="296"/>
      <c r="YF44" s="296"/>
      <c r="YG44" s="296"/>
      <c r="YH44" s="296"/>
      <c r="YI44" s="296"/>
      <c r="YJ44" s="296"/>
      <c r="YK44" s="296"/>
      <c r="YL44" s="296"/>
      <c r="YM44" s="296"/>
      <c r="YN44" s="296"/>
      <c r="YO44" s="296"/>
      <c r="YP44" s="296"/>
      <c r="YQ44" s="296"/>
      <c r="YR44" s="296"/>
      <c r="YS44" s="296"/>
      <c r="YT44" s="296"/>
      <c r="YU44" s="296"/>
      <c r="YV44" s="296"/>
      <c r="YW44" s="296"/>
      <c r="YX44" s="296"/>
      <c r="YY44" s="296"/>
      <c r="YZ44" s="296"/>
      <c r="ZA44" s="296"/>
      <c r="ZB44" s="296"/>
      <c r="ZC44" s="296"/>
      <c r="ZD44" s="296"/>
      <c r="ZE44" s="296"/>
      <c r="ZF44" s="296"/>
      <c r="ZG44" s="296"/>
      <c r="ZH44" s="296"/>
      <c r="ZI44" s="296"/>
      <c r="ZJ44" s="296"/>
      <c r="ZK44" s="296"/>
      <c r="ZL44" s="296"/>
      <c r="ZM44" s="296"/>
      <c r="ZN44" s="296"/>
      <c r="ZO44" s="296"/>
      <c r="ZP44" s="296"/>
      <c r="ZQ44" s="296"/>
      <c r="ZR44" s="296"/>
      <c r="ZS44" s="296"/>
      <c r="ZT44" s="296"/>
      <c r="ZU44" s="296"/>
      <c r="ZV44" s="296"/>
      <c r="ZW44" s="296"/>
      <c r="ZX44" s="296"/>
      <c r="ZY44" s="296"/>
      <c r="ZZ44" s="296"/>
      <c r="AAA44" s="296"/>
      <c r="AAB44" s="296"/>
      <c r="AAC44" s="296"/>
      <c r="AAD44" s="296"/>
      <c r="AAE44" s="296"/>
      <c r="AAF44" s="296"/>
      <c r="AAG44" s="296"/>
      <c r="AAH44" s="296"/>
      <c r="AAI44" s="296"/>
      <c r="AAJ44" s="296"/>
      <c r="AAK44" s="296"/>
      <c r="AAL44" s="296"/>
      <c r="AAM44" s="296"/>
      <c r="AAN44" s="296"/>
      <c r="AAO44" s="296"/>
      <c r="AAP44" s="296"/>
      <c r="AAQ44" s="296"/>
      <c r="AAR44" s="296"/>
      <c r="AAS44" s="296"/>
      <c r="AAT44" s="296"/>
      <c r="AAU44" s="296"/>
      <c r="AAV44" s="296"/>
      <c r="AAW44" s="296"/>
      <c r="AAX44" s="296"/>
      <c r="AAY44" s="296"/>
      <c r="AAZ44" s="296"/>
      <c r="ABA44" s="296"/>
      <c r="ABB44" s="296"/>
      <c r="ABC44" s="296"/>
      <c r="ABD44" s="296"/>
      <c r="ABE44" s="296"/>
      <c r="ABF44" s="296"/>
      <c r="ABG44" s="296"/>
      <c r="ABH44" s="296"/>
      <c r="ABI44" s="296"/>
      <c r="ABJ44" s="296"/>
      <c r="ABK44" s="296"/>
      <c r="ABL44" s="296"/>
      <c r="ABM44" s="296"/>
      <c r="ABN44" s="296"/>
      <c r="ABO44" s="296"/>
      <c r="ABP44" s="296"/>
      <c r="ABQ44" s="296"/>
      <c r="ABR44" s="296"/>
      <c r="ABS44" s="296"/>
      <c r="ABT44" s="296"/>
      <c r="ABU44" s="296"/>
      <c r="ABV44" s="296"/>
      <c r="ABW44" s="296"/>
      <c r="ABX44" s="296"/>
      <c r="ABY44" s="296"/>
      <c r="ABZ44" s="296"/>
      <c r="ACA44" s="296"/>
      <c r="ACB44" s="296"/>
      <c r="ACC44" s="296"/>
      <c r="ACD44" s="296"/>
      <c r="ACE44" s="296"/>
      <c r="ACF44" s="296"/>
      <c r="ACG44" s="296"/>
      <c r="ACH44" s="296"/>
      <c r="ACI44" s="296"/>
      <c r="ACJ44" s="296"/>
      <c r="ACK44" s="296"/>
      <c r="ACL44" s="296"/>
      <c r="ACM44" s="296"/>
      <c r="ACN44" s="296"/>
      <c r="ACO44" s="296"/>
      <c r="ACP44" s="296"/>
      <c r="ACQ44" s="296"/>
      <c r="ACR44" s="296"/>
      <c r="ACS44" s="296"/>
      <c r="ACT44" s="296"/>
      <c r="ACU44" s="296"/>
      <c r="ACV44" s="296"/>
      <c r="ACW44" s="296"/>
      <c r="ACX44" s="296"/>
      <c r="ACY44" s="296"/>
      <c r="ACZ44" s="296"/>
      <c r="ADA44" s="296"/>
      <c r="ADB44" s="296"/>
      <c r="ADC44" s="296"/>
      <c r="ADD44" s="296"/>
      <c r="ADE44" s="296"/>
      <c r="ADF44" s="296"/>
      <c r="ADG44" s="296"/>
      <c r="ADH44" s="296"/>
      <c r="ADI44" s="296"/>
      <c r="ADJ44" s="296"/>
      <c r="ADK44" s="296"/>
      <c r="ADL44" s="296"/>
      <c r="ADM44" s="296"/>
      <c r="ADN44" s="296"/>
      <c r="ADO44" s="296"/>
      <c r="ADP44" s="296"/>
      <c r="ADQ44" s="296"/>
      <c r="ADR44" s="296"/>
      <c r="ADS44" s="296"/>
      <c r="ADT44" s="296"/>
      <c r="ADU44" s="296"/>
      <c r="ADV44" s="296"/>
      <c r="ADW44" s="296"/>
      <c r="ADX44" s="296"/>
      <c r="ADY44" s="296"/>
      <c r="ADZ44" s="296"/>
      <c r="AEA44" s="296"/>
      <c r="AEB44" s="296"/>
      <c r="AEC44" s="296"/>
      <c r="AED44" s="296"/>
      <c r="AEE44" s="296"/>
      <c r="AEF44" s="296"/>
      <c r="AEG44" s="296"/>
      <c r="AEH44" s="296"/>
      <c r="AEI44" s="296"/>
      <c r="AEJ44" s="296"/>
      <c r="AEK44" s="296"/>
      <c r="AEL44" s="296"/>
      <c r="AEM44" s="296"/>
      <c r="AEN44" s="296"/>
      <c r="AEO44" s="296"/>
      <c r="AEP44" s="296"/>
      <c r="AEQ44" s="296"/>
      <c r="AER44" s="296"/>
      <c r="AES44" s="296"/>
      <c r="AET44" s="296"/>
      <c r="AEU44" s="296"/>
      <c r="AEV44" s="296"/>
      <c r="AEW44" s="296"/>
      <c r="AEX44" s="296"/>
      <c r="AEY44" s="296"/>
      <c r="AEZ44" s="296"/>
      <c r="AFA44" s="296"/>
      <c r="AFB44" s="296"/>
      <c r="AFC44" s="296"/>
      <c r="AFD44" s="296"/>
      <c r="AFE44" s="296"/>
      <c r="AFF44" s="296"/>
      <c r="AFG44" s="296"/>
      <c r="AFH44" s="296"/>
      <c r="AFI44" s="296"/>
      <c r="AFJ44" s="296"/>
      <c r="AFK44" s="296"/>
      <c r="AFL44" s="296"/>
      <c r="AFM44" s="296"/>
      <c r="AFN44" s="296"/>
      <c r="AFO44" s="296"/>
      <c r="AFP44" s="296"/>
      <c r="AFQ44" s="296"/>
      <c r="AFR44" s="296"/>
      <c r="AFS44" s="296"/>
      <c r="AFT44" s="296"/>
      <c r="AFU44" s="296"/>
      <c r="AFV44" s="296"/>
      <c r="AFW44" s="296"/>
      <c r="AFX44" s="296"/>
      <c r="AFY44" s="296"/>
      <c r="AFZ44" s="296"/>
      <c r="AGA44" s="296"/>
      <c r="AGB44" s="296"/>
      <c r="AGC44" s="296"/>
      <c r="AGD44" s="296"/>
      <c r="AGE44" s="296"/>
      <c r="AGF44" s="296"/>
      <c r="AGG44" s="296"/>
      <c r="AGH44" s="296"/>
      <c r="AGI44" s="296"/>
      <c r="AGJ44" s="296"/>
      <c r="AGK44" s="296"/>
      <c r="AGL44" s="296"/>
      <c r="AGM44" s="296"/>
      <c r="AGN44" s="296"/>
      <c r="AGO44" s="296"/>
      <c r="AGP44" s="296"/>
      <c r="AGQ44" s="296"/>
      <c r="AGR44" s="296"/>
      <c r="AGS44" s="296"/>
      <c r="AGT44" s="296"/>
      <c r="AGU44" s="296"/>
      <c r="AGV44" s="296"/>
      <c r="AGW44" s="296"/>
      <c r="AGX44" s="296"/>
      <c r="AGY44" s="296"/>
      <c r="AGZ44" s="296"/>
      <c r="AHA44" s="296"/>
      <c r="AHB44" s="296"/>
      <c r="AHC44" s="296"/>
      <c r="AHD44" s="296"/>
      <c r="AHE44" s="296"/>
      <c r="AHF44" s="296"/>
      <c r="AHG44" s="296"/>
      <c r="AHH44" s="296"/>
      <c r="AHI44" s="296"/>
      <c r="AHJ44" s="296"/>
      <c r="AHK44" s="296"/>
      <c r="AHL44" s="296"/>
      <c r="AHM44" s="296"/>
      <c r="AHN44" s="296"/>
      <c r="AHO44" s="296"/>
      <c r="AHP44" s="296"/>
      <c r="AHQ44" s="296"/>
      <c r="AHR44" s="296"/>
      <c r="AHS44" s="296"/>
      <c r="AHT44" s="296"/>
      <c r="AHU44" s="296"/>
      <c r="AHV44" s="296"/>
      <c r="AHW44" s="296"/>
      <c r="AHX44" s="296"/>
      <c r="AHY44" s="296"/>
      <c r="AHZ44" s="296"/>
      <c r="AIA44" s="296"/>
      <c r="AIB44" s="296"/>
      <c r="AIC44" s="296"/>
      <c r="AID44" s="296"/>
      <c r="AIE44" s="296"/>
      <c r="AIF44" s="296"/>
      <c r="AIG44" s="296"/>
      <c r="AIH44" s="296"/>
      <c r="AII44" s="296"/>
      <c r="AIJ44" s="296"/>
      <c r="AIK44" s="296"/>
      <c r="AIL44" s="296"/>
      <c r="AIM44" s="296"/>
      <c r="AIN44" s="296"/>
      <c r="AIO44" s="296"/>
      <c r="AIP44" s="296"/>
      <c r="AIQ44" s="296"/>
      <c r="AIR44" s="296"/>
      <c r="AIS44" s="296"/>
      <c r="AIT44" s="296"/>
      <c r="AIU44" s="296"/>
      <c r="AIV44" s="296"/>
      <c r="AIW44" s="296"/>
      <c r="AIX44" s="296"/>
      <c r="AIY44" s="296"/>
      <c r="AIZ44" s="296"/>
      <c r="AJA44" s="296"/>
      <c r="AJB44" s="296"/>
      <c r="AJC44" s="296"/>
      <c r="AJD44" s="296"/>
      <c r="AJE44" s="296"/>
      <c r="AJF44" s="296"/>
      <c r="AJG44" s="296"/>
      <c r="AJH44" s="296"/>
      <c r="AJI44" s="296"/>
      <c r="AJJ44" s="296"/>
      <c r="AJK44" s="296"/>
      <c r="AJL44" s="296"/>
      <c r="AJM44" s="296"/>
      <c r="AJN44" s="296"/>
      <c r="AJO44" s="296"/>
      <c r="AJP44" s="296"/>
      <c r="AJQ44" s="296"/>
      <c r="AJR44" s="296"/>
      <c r="AJS44" s="296"/>
      <c r="AJT44" s="296"/>
      <c r="AJU44" s="296"/>
      <c r="AJV44" s="296"/>
      <c r="AJW44" s="296"/>
      <c r="AJX44" s="296"/>
      <c r="AJY44" s="296"/>
      <c r="AJZ44" s="296"/>
      <c r="AKA44" s="296"/>
      <c r="AKB44" s="296"/>
      <c r="AKC44" s="296"/>
      <c r="AKD44" s="296"/>
      <c r="AKE44" s="296"/>
      <c r="AKF44" s="296"/>
      <c r="AKG44" s="296"/>
      <c r="AKH44" s="296"/>
      <c r="AKI44" s="296"/>
      <c r="AKJ44" s="296"/>
      <c r="AKK44" s="296"/>
      <c r="AKL44" s="296"/>
      <c r="AKM44" s="296"/>
      <c r="AKN44" s="296"/>
      <c r="AKO44" s="296"/>
      <c r="AKP44" s="296"/>
      <c r="AKQ44" s="296"/>
      <c r="AKR44" s="296"/>
      <c r="AKS44" s="296"/>
      <c r="AKT44" s="296"/>
      <c r="AKU44" s="296"/>
      <c r="AKV44" s="296"/>
      <c r="AKW44" s="296"/>
      <c r="AKX44" s="296"/>
      <c r="AKY44" s="296"/>
      <c r="AKZ44" s="296"/>
      <c r="ALA44" s="296"/>
      <c r="ALB44" s="296"/>
      <c r="ALC44" s="296"/>
      <c r="ALD44" s="296"/>
      <c r="ALE44" s="296"/>
      <c r="ALF44" s="296"/>
      <c r="ALG44" s="296"/>
      <c r="ALH44" s="296"/>
      <c r="ALI44" s="296"/>
      <c r="ALJ44" s="296"/>
      <c r="ALK44" s="296"/>
      <c r="ALL44" s="296"/>
      <c r="ALM44" s="296"/>
      <c r="ALN44" s="296"/>
      <c r="ALO44" s="296"/>
      <c r="ALP44" s="296"/>
      <c r="ALQ44" s="296"/>
      <c r="ALR44" s="296"/>
      <c r="ALS44" s="296"/>
      <c r="ALT44" s="296"/>
      <c r="ALU44" s="296"/>
      <c r="ALV44" s="296"/>
      <c r="ALW44" s="296"/>
      <c r="ALX44" s="296"/>
      <c r="ALY44" s="296"/>
      <c r="ALZ44" s="296"/>
      <c r="AMA44" s="296"/>
      <c r="AMB44" s="296"/>
      <c r="AMC44" s="296"/>
      <c r="AMD44" s="296"/>
      <c r="AME44" s="296"/>
      <c r="AMF44" s="296"/>
      <c r="AMG44" s="296"/>
      <c r="AMH44" s="296"/>
      <c r="AMI44" s="296"/>
      <c r="AMJ44" s="296"/>
      <c r="AMK44" s="296"/>
      <c r="AML44" s="296"/>
      <c r="AMM44" s="296"/>
      <c r="AMN44" s="296"/>
      <c r="AMO44" s="296"/>
      <c r="AMP44" s="296"/>
      <c r="AMQ44" s="296"/>
      <c r="AMR44" s="296"/>
      <c r="AMS44" s="296"/>
      <c r="AMT44" s="296"/>
      <c r="AMU44" s="296"/>
      <c r="AMV44" s="296"/>
      <c r="AMW44" s="296"/>
      <c r="AMX44" s="296"/>
      <c r="AMY44" s="296"/>
      <c r="AMZ44" s="296"/>
      <c r="ANA44" s="296"/>
      <c r="ANB44" s="296"/>
      <c r="ANC44" s="296"/>
      <c r="AND44" s="296"/>
      <c r="ANE44" s="296"/>
      <c r="ANF44" s="296"/>
      <c r="ANG44" s="296"/>
      <c r="ANH44" s="296"/>
      <c r="ANI44" s="296"/>
      <c r="ANJ44" s="296"/>
      <c r="ANK44" s="296"/>
      <c r="ANL44" s="296"/>
      <c r="ANM44" s="296"/>
      <c r="ANN44" s="296"/>
      <c r="ANO44" s="296"/>
      <c r="ANP44" s="296"/>
      <c r="ANQ44" s="296"/>
      <c r="ANR44" s="296"/>
      <c r="ANS44" s="296"/>
      <c r="ANT44" s="296"/>
      <c r="ANU44" s="296"/>
      <c r="ANV44" s="296"/>
      <c r="ANW44" s="296"/>
      <c r="ANX44" s="296"/>
      <c r="ANY44" s="296"/>
      <c r="ANZ44" s="296"/>
      <c r="AOA44" s="296"/>
      <c r="AOB44" s="296"/>
      <c r="AOC44" s="296"/>
      <c r="AOD44" s="296"/>
      <c r="AOE44" s="296"/>
      <c r="AOF44" s="296"/>
      <c r="AOG44" s="296"/>
      <c r="AOH44" s="296"/>
      <c r="AOI44" s="296"/>
      <c r="AOJ44" s="296"/>
      <c r="AOK44" s="296"/>
      <c r="AOL44" s="296"/>
      <c r="AOM44" s="296"/>
      <c r="AON44" s="296"/>
      <c r="AOO44" s="296"/>
      <c r="AOP44" s="296"/>
      <c r="AOQ44" s="296"/>
      <c r="AOR44" s="296"/>
      <c r="AOS44" s="296"/>
      <c r="AOT44" s="296"/>
      <c r="AOU44" s="296"/>
      <c r="AOV44" s="296"/>
      <c r="AOW44" s="296"/>
      <c r="AOX44" s="296"/>
      <c r="AOY44" s="296"/>
      <c r="AOZ44" s="296"/>
      <c r="APA44" s="296"/>
      <c r="APB44" s="296"/>
      <c r="APC44" s="296"/>
      <c r="APD44" s="296"/>
      <c r="APE44" s="296"/>
      <c r="APF44" s="296"/>
      <c r="APG44" s="296"/>
      <c r="APH44" s="296"/>
      <c r="API44" s="296"/>
      <c r="APJ44" s="296"/>
      <c r="APK44" s="296"/>
      <c r="APL44" s="296"/>
      <c r="APM44" s="296"/>
      <c r="APN44" s="296"/>
      <c r="APO44" s="296"/>
      <c r="APP44" s="296"/>
      <c r="APQ44" s="296"/>
      <c r="APR44" s="296"/>
      <c r="APS44" s="296"/>
      <c r="APT44" s="296"/>
      <c r="APU44" s="296"/>
      <c r="APV44" s="296"/>
      <c r="APW44" s="296"/>
      <c r="APX44" s="296"/>
      <c r="APY44" s="296"/>
      <c r="APZ44" s="296"/>
      <c r="AQA44" s="296"/>
      <c r="AQB44" s="296"/>
      <c r="AQC44" s="296"/>
      <c r="AQD44" s="296"/>
      <c r="AQE44" s="296"/>
      <c r="AQF44" s="296"/>
      <c r="AQG44" s="296"/>
      <c r="AQH44" s="296"/>
      <c r="AQI44" s="296"/>
      <c r="AQJ44" s="296"/>
      <c r="AQK44" s="296"/>
      <c r="AQL44" s="296"/>
      <c r="AQM44" s="296"/>
      <c r="AQN44" s="296"/>
      <c r="AQO44" s="296"/>
      <c r="AQP44" s="296"/>
      <c r="AQQ44" s="296"/>
      <c r="AQR44" s="296"/>
      <c r="AQS44" s="296"/>
      <c r="AQT44" s="296"/>
      <c r="AQU44" s="296"/>
      <c r="AQV44" s="296"/>
      <c r="AQW44" s="296"/>
      <c r="AQX44" s="296"/>
      <c r="AQY44" s="296"/>
      <c r="AQZ44" s="296"/>
      <c r="ARA44" s="296"/>
      <c r="ARB44" s="296"/>
      <c r="ARC44" s="296"/>
      <c r="ARD44" s="296"/>
      <c r="ARE44" s="296"/>
      <c r="ARF44" s="296"/>
      <c r="ARG44" s="296"/>
      <c r="ARH44" s="296"/>
      <c r="ARI44" s="296"/>
      <c r="ARJ44" s="296"/>
      <c r="ARK44" s="296"/>
      <c r="ARL44" s="296"/>
      <c r="ARM44" s="296"/>
      <c r="ARN44" s="296"/>
      <c r="ARO44" s="296"/>
      <c r="ARP44" s="296"/>
      <c r="ARQ44" s="296"/>
      <c r="ARR44" s="296"/>
      <c r="ARS44" s="296"/>
      <c r="ART44" s="296"/>
      <c r="ARU44" s="296"/>
      <c r="ARV44" s="296"/>
      <c r="ARW44" s="296"/>
      <c r="ARX44" s="296"/>
      <c r="ARY44" s="296"/>
      <c r="ARZ44" s="296"/>
      <c r="ASA44" s="296"/>
      <c r="ASB44" s="296"/>
      <c r="ASC44" s="296"/>
      <c r="ASD44" s="296"/>
      <c r="ASE44" s="296"/>
      <c r="ASF44" s="296"/>
      <c r="ASG44" s="296"/>
      <c r="ASH44" s="296"/>
      <c r="ASI44" s="296"/>
      <c r="ASJ44" s="296"/>
      <c r="ASK44" s="296"/>
      <c r="ASL44" s="296"/>
      <c r="ASM44" s="296"/>
      <c r="ASN44" s="296"/>
      <c r="ASO44" s="296"/>
      <c r="ASP44" s="296"/>
      <c r="ASQ44" s="296"/>
      <c r="ASR44" s="296"/>
      <c r="ASS44" s="296"/>
      <c r="AST44" s="296"/>
      <c r="ASU44" s="296"/>
      <c r="ASV44" s="296"/>
      <c r="ASW44" s="296"/>
      <c r="ASX44" s="296"/>
      <c r="ASY44" s="296"/>
      <c r="ASZ44" s="296"/>
      <c r="ATA44" s="296"/>
      <c r="ATB44" s="296"/>
      <c r="ATC44" s="296"/>
      <c r="ATD44" s="296"/>
      <c r="ATE44" s="296"/>
      <c r="ATF44" s="296"/>
      <c r="ATG44" s="296"/>
      <c r="ATH44" s="296"/>
      <c r="ATI44" s="296"/>
      <c r="ATJ44" s="296"/>
      <c r="ATK44" s="296"/>
      <c r="ATL44" s="296"/>
      <c r="ATM44" s="296"/>
      <c r="ATN44" s="296"/>
      <c r="ATO44" s="296"/>
      <c r="ATP44" s="296"/>
      <c r="ATQ44" s="296"/>
      <c r="ATR44" s="296"/>
      <c r="ATS44" s="296"/>
      <c r="ATT44" s="296"/>
      <c r="ATU44" s="296"/>
      <c r="ATV44" s="296"/>
      <c r="ATW44" s="296"/>
      <c r="ATX44" s="296"/>
      <c r="ATY44" s="296"/>
      <c r="ATZ44" s="296"/>
      <c r="AUA44" s="296"/>
      <c r="AUB44" s="296"/>
      <c r="AUC44" s="296"/>
      <c r="AUD44" s="296"/>
      <c r="AUE44" s="296"/>
      <c r="AUF44" s="296"/>
      <c r="AUG44" s="296"/>
      <c r="AUH44" s="296"/>
      <c r="AUI44" s="296"/>
      <c r="AUJ44" s="296"/>
      <c r="AUK44" s="296"/>
      <c r="AUL44" s="296"/>
      <c r="AUM44" s="296"/>
      <c r="AUN44" s="296"/>
      <c r="AUO44" s="296"/>
      <c r="AUP44" s="296"/>
      <c r="AUQ44" s="296"/>
      <c r="AUR44" s="296"/>
      <c r="AUS44" s="296"/>
      <c r="AUT44" s="296"/>
      <c r="AUU44" s="296"/>
      <c r="AUV44" s="296"/>
      <c r="AUW44" s="296"/>
      <c r="AUX44" s="296"/>
      <c r="AUY44" s="296"/>
      <c r="AUZ44" s="296"/>
      <c r="AVA44" s="296"/>
      <c r="AVB44" s="296"/>
      <c r="AVC44" s="296"/>
      <c r="AVD44" s="296"/>
      <c r="AVE44" s="296"/>
      <c r="AVF44" s="296"/>
      <c r="AVG44" s="296"/>
      <c r="AVH44" s="296"/>
      <c r="AVI44" s="296"/>
      <c r="AVJ44" s="296"/>
      <c r="AVK44" s="296"/>
      <c r="AVL44" s="296"/>
      <c r="AVM44" s="296"/>
      <c r="AVN44" s="296"/>
      <c r="AVO44" s="296"/>
      <c r="AVP44" s="296"/>
      <c r="AVQ44" s="296"/>
      <c r="AVR44" s="296"/>
      <c r="AVS44" s="296"/>
      <c r="AVT44" s="296"/>
      <c r="AVU44" s="296"/>
      <c r="AVV44" s="296"/>
      <c r="AVW44" s="296"/>
      <c r="AVX44" s="296"/>
      <c r="AVY44" s="296"/>
      <c r="AVZ44" s="296"/>
      <c r="AWA44" s="296"/>
      <c r="AWB44" s="296"/>
      <c r="AWC44" s="296"/>
      <c r="AWD44" s="296"/>
      <c r="AWE44" s="296"/>
      <c r="AWF44" s="296"/>
      <c r="AWG44" s="296"/>
      <c r="AWH44" s="296"/>
      <c r="AWI44" s="296"/>
      <c r="AWJ44" s="296"/>
      <c r="AWK44" s="296"/>
      <c r="AWL44" s="296"/>
      <c r="AWM44" s="296"/>
      <c r="AWN44" s="296"/>
      <c r="AWO44" s="296"/>
      <c r="AWP44" s="296"/>
      <c r="AWQ44" s="296"/>
      <c r="AWR44" s="296"/>
      <c r="AWS44" s="296"/>
      <c r="AWT44" s="296"/>
      <c r="AWU44" s="296"/>
      <c r="AWV44" s="296"/>
      <c r="AWW44" s="296"/>
      <c r="AWX44" s="296"/>
      <c r="AWY44" s="296"/>
      <c r="AWZ44" s="296"/>
      <c r="AXA44" s="296"/>
      <c r="AXB44" s="296"/>
      <c r="AXC44" s="296"/>
      <c r="AXD44" s="296"/>
      <c r="AXE44" s="296"/>
      <c r="AXF44" s="296"/>
      <c r="AXG44" s="296"/>
      <c r="AXH44" s="296"/>
      <c r="AXI44" s="296"/>
      <c r="AXJ44" s="296"/>
      <c r="AXK44" s="296"/>
      <c r="AXL44" s="296"/>
      <c r="AXM44" s="296"/>
      <c r="AXN44" s="296"/>
      <c r="AXO44" s="296"/>
      <c r="AXP44" s="296"/>
      <c r="AXQ44" s="296"/>
      <c r="AXR44" s="296"/>
      <c r="AXS44" s="296"/>
      <c r="AXT44" s="296"/>
      <c r="AXU44" s="296"/>
      <c r="AXV44" s="296"/>
      <c r="AXW44" s="296"/>
      <c r="AXX44" s="296"/>
      <c r="AXY44" s="296"/>
      <c r="AXZ44" s="296"/>
      <c r="AYA44" s="296"/>
      <c r="AYB44" s="296"/>
      <c r="AYC44" s="296"/>
      <c r="AYD44" s="296"/>
      <c r="AYE44" s="296"/>
      <c r="AYF44" s="296"/>
      <c r="AYG44" s="296"/>
      <c r="AYH44" s="296"/>
      <c r="AYI44" s="296"/>
      <c r="AYJ44" s="296"/>
      <c r="AYK44" s="296"/>
      <c r="AYL44" s="296"/>
      <c r="AYM44" s="296"/>
      <c r="AYN44" s="296"/>
      <c r="AYO44" s="296"/>
      <c r="AYP44" s="296"/>
      <c r="AYQ44" s="296"/>
      <c r="AYR44" s="296"/>
      <c r="AYS44" s="296"/>
      <c r="AYT44" s="296"/>
      <c r="AYU44" s="296"/>
      <c r="AYV44" s="296"/>
      <c r="AYW44" s="296"/>
      <c r="AYX44" s="296"/>
      <c r="AYY44" s="296"/>
      <c r="AYZ44" s="296"/>
      <c r="AZA44" s="296"/>
      <c r="AZB44" s="296"/>
      <c r="AZC44" s="296"/>
      <c r="AZD44" s="296"/>
      <c r="AZE44" s="296"/>
      <c r="AZF44" s="296"/>
      <c r="AZG44" s="296"/>
      <c r="AZH44" s="296"/>
      <c r="AZI44" s="296"/>
      <c r="AZJ44" s="296"/>
      <c r="AZK44" s="296"/>
      <c r="AZL44" s="296"/>
      <c r="AZM44" s="296"/>
      <c r="AZN44" s="296"/>
      <c r="AZO44" s="296"/>
      <c r="AZP44" s="296"/>
      <c r="AZQ44" s="296"/>
      <c r="AZR44" s="296"/>
      <c r="AZS44" s="296"/>
      <c r="AZT44" s="296"/>
      <c r="AZU44" s="296"/>
      <c r="AZV44" s="296"/>
      <c r="AZW44" s="296"/>
      <c r="AZX44" s="296"/>
      <c r="AZY44" s="296"/>
      <c r="AZZ44" s="296"/>
      <c r="BAA44" s="296"/>
      <c r="BAB44" s="296"/>
      <c r="BAC44" s="296"/>
      <c r="BAD44" s="296"/>
      <c r="BAE44" s="296"/>
      <c r="BAF44" s="296"/>
      <c r="BAG44" s="296"/>
      <c r="BAH44" s="296"/>
      <c r="BAI44" s="296"/>
      <c r="BAJ44" s="296"/>
      <c r="BAK44" s="296"/>
      <c r="BAL44" s="296"/>
      <c r="BAM44" s="296"/>
      <c r="BAN44" s="296"/>
      <c r="BAO44" s="296"/>
      <c r="BAP44" s="296"/>
      <c r="BAQ44" s="296"/>
      <c r="BAR44" s="296"/>
      <c r="BAS44" s="296"/>
      <c r="BAT44" s="296"/>
      <c r="BAU44" s="296"/>
      <c r="BAV44" s="296"/>
      <c r="BAW44" s="296"/>
      <c r="BAX44" s="296"/>
      <c r="BAY44" s="296"/>
      <c r="BAZ44" s="296"/>
      <c r="BBA44" s="296"/>
      <c r="BBB44" s="296"/>
      <c r="BBC44" s="296"/>
      <c r="BBD44" s="296"/>
      <c r="BBE44" s="296"/>
      <c r="BBF44" s="296"/>
      <c r="BBG44" s="296"/>
      <c r="BBH44" s="296"/>
      <c r="BBI44" s="296"/>
      <c r="BBJ44" s="296"/>
      <c r="BBK44" s="296"/>
      <c r="BBL44" s="296"/>
      <c r="BBM44" s="296"/>
      <c r="BBN44" s="296"/>
      <c r="BBO44" s="296"/>
      <c r="BBP44" s="296"/>
      <c r="BBQ44" s="296"/>
      <c r="BBR44" s="296"/>
      <c r="BBS44" s="296"/>
      <c r="BBT44" s="296"/>
      <c r="BBU44" s="296"/>
      <c r="BBV44" s="296"/>
      <c r="BBW44" s="296"/>
      <c r="BBX44" s="296"/>
      <c r="BBY44" s="296"/>
      <c r="BBZ44" s="296"/>
      <c r="BCA44" s="296"/>
      <c r="BCB44" s="296"/>
      <c r="BCC44" s="296"/>
      <c r="BCD44" s="296"/>
      <c r="BCE44" s="296"/>
      <c r="BCF44" s="296"/>
      <c r="BCG44" s="296"/>
      <c r="BCH44" s="296"/>
      <c r="BCI44" s="296"/>
      <c r="BCJ44" s="296"/>
      <c r="BCK44" s="296"/>
      <c r="BCL44" s="296"/>
      <c r="BCM44" s="296"/>
      <c r="BCN44" s="296"/>
      <c r="BCO44" s="296"/>
      <c r="BCP44" s="296"/>
      <c r="BCQ44" s="296"/>
      <c r="BCR44" s="296"/>
      <c r="BCS44" s="296"/>
      <c r="BCT44" s="296"/>
      <c r="BCU44" s="296"/>
      <c r="BCV44" s="296"/>
      <c r="BCW44" s="296"/>
      <c r="BCX44" s="296"/>
      <c r="BCY44" s="296"/>
      <c r="BCZ44" s="296"/>
      <c r="BDA44" s="296"/>
      <c r="BDB44" s="296"/>
      <c r="BDC44" s="296"/>
      <c r="BDD44" s="296"/>
      <c r="BDE44" s="296"/>
      <c r="BDF44" s="296"/>
      <c r="BDG44" s="296"/>
      <c r="BDH44" s="296"/>
      <c r="BDI44" s="296"/>
      <c r="BDJ44" s="296"/>
      <c r="BDK44" s="296"/>
      <c r="BDL44" s="296"/>
      <c r="BDM44" s="296"/>
      <c r="BDN44" s="296"/>
      <c r="BDO44" s="296"/>
      <c r="BDP44" s="296"/>
      <c r="BDQ44" s="296"/>
      <c r="BDR44" s="296"/>
      <c r="BDS44" s="296"/>
      <c r="BDT44" s="296"/>
      <c r="BDU44" s="296"/>
      <c r="BDV44" s="296"/>
      <c r="BDW44" s="296"/>
      <c r="BDX44" s="296"/>
      <c r="BDY44" s="296"/>
      <c r="BDZ44" s="296"/>
      <c r="BEA44" s="296"/>
      <c r="BEB44" s="296"/>
      <c r="BEC44" s="296"/>
      <c r="BED44" s="296"/>
      <c r="BEE44" s="296"/>
      <c r="BEF44" s="296"/>
      <c r="BEG44" s="296"/>
      <c r="BEH44" s="296"/>
      <c r="BEI44" s="296"/>
      <c r="BEJ44" s="296"/>
      <c r="BEK44" s="296"/>
      <c r="BEL44" s="296"/>
      <c r="BEM44" s="296"/>
      <c r="BEN44" s="296"/>
      <c r="BEO44" s="296"/>
      <c r="BEP44" s="296"/>
      <c r="BEQ44" s="296"/>
      <c r="BER44" s="296"/>
      <c r="BES44" s="296"/>
      <c r="BET44" s="296"/>
      <c r="BEU44" s="296"/>
      <c r="BEV44" s="296"/>
      <c r="BEW44" s="296"/>
      <c r="BEX44" s="296"/>
      <c r="BEY44" s="296"/>
      <c r="BEZ44" s="296"/>
      <c r="BFA44" s="296"/>
      <c r="BFB44" s="296"/>
      <c r="BFC44" s="296"/>
      <c r="BFD44" s="296"/>
      <c r="BFE44" s="296"/>
      <c r="BFF44" s="296"/>
      <c r="BFG44" s="296"/>
      <c r="BFH44" s="296"/>
      <c r="BFI44" s="296"/>
      <c r="BFJ44" s="296"/>
      <c r="BFK44" s="296"/>
      <c r="BFL44" s="296"/>
      <c r="BFM44" s="296"/>
      <c r="BFN44" s="296"/>
      <c r="BFO44" s="296"/>
      <c r="BFP44" s="296"/>
      <c r="BFQ44" s="296"/>
      <c r="BFR44" s="296"/>
      <c r="BFS44" s="296"/>
      <c r="BFT44" s="296"/>
      <c r="BFU44" s="296"/>
      <c r="BFV44" s="296"/>
      <c r="BFW44" s="296"/>
      <c r="BFX44" s="296"/>
      <c r="BFY44" s="296"/>
      <c r="BFZ44" s="296"/>
      <c r="BGA44" s="296"/>
      <c r="BGB44" s="296"/>
      <c r="BGC44" s="296"/>
      <c r="BGD44" s="296"/>
      <c r="BGE44" s="296"/>
      <c r="BGF44" s="296"/>
      <c r="BGG44" s="296"/>
      <c r="BGH44" s="296"/>
      <c r="BGI44" s="296"/>
      <c r="BGJ44" s="296"/>
      <c r="BGK44" s="296"/>
      <c r="BGL44" s="296"/>
      <c r="BGM44" s="296"/>
      <c r="BGN44" s="296"/>
      <c r="BGO44" s="296"/>
      <c r="BGP44" s="296"/>
      <c r="BGQ44" s="296"/>
      <c r="BGR44" s="296"/>
      <c r="BGS44" s="296"/>
      <c r="BGT44" s="296"/>
      <c r="BGU44" s="296"/>
      <c r="BGV44" s="296"/>
      <c r="BGW44" s="296"/>
      <c r="BGX44" s="296"/>
      <c r="BGY44" s="296"/>
      <c r="BGZ44" s="296"/>
      <c r="BHA44" s="296"/>
      <c r="BHB44" s="296"/>
      <c r="BHC44" s="296"/>
      <c r="BHD44" s="296"/>
      <c r="BHE44" s="296"/>
      <c r="BHF44" s="296"/>
      <c r="BHG44" s="296"/>
      <c r="BHH44" s="296"/>
      <c r="BHI44" s="296"/>
      <c r="BHJ44" s="296"/>
      <c r="BHK44" s="296"/>
      <c r="BHL44" s="296"/>
      <c r="BHM44" s="296"/>
      <c r="BHN44" s="296"/>
      <c r="BHO44" s="296"/>
      <c r="BHP44" s="296"/>
      <c r="BHQ44" s="296"/>
      <c r="BHR44" s="296"/>
      <c r="BHS44" s="296"/>
      <c r="BHT44" s="296"/>
      <c r="BHU44" s="296"/>
      <c r="BHV44" s="296"/>
      <c r="BHW44" s="296"/>
      <c r="BHX44" s="296"/>
      <c r="BHY44" s="296"/>
      <c r="BHZ44" s="296"/>
      <c r="BIA44" s="296"/>
      <c r="BIB44" s="296"/>
      <c r="BIC44" s="296"/>
      <c r="BID44" s="296"/>
      <c r="BIE44" s="296"/>
      <c r="BIF44" s="296"/>
      <c r="BIG44" s="296"/>
      <c r="BIH44" s="296"/>
      <c r="BII44" s="296"/>
      <c r="BIJ44" s="296"/>
      <c r="BIK44" s="296"/>
      <c r="BIL44" s="296"/>
      <c r="BIM44" s="296"/>
      <c r="BIN44" s="296"/>
      <c r="BIO44" s="296"/>
      <c r="BIP44" s="296"/>
      <c r="BIQ44" s="296"/>
      <c r="BIR44" s="296"/>
      <c r="BIS44" s="296"/>
      <c r="BIT44" s="296"/>
      <c r="BIU44" s="296"/>
      <c r="BIV44" s="296"/>
      <c r="BIW44" s="296"/>
      <c r="BIX44" s="296"/>
      <c r="BIY44" s="296"/>
      <c r="BIZ44" s="296"/>
      <c r="BJA44" s="296"/>
      <c r="BJB44" s="296"/>
      <c r="BJC44" s="296"/>
      <c r="BJD44" s="296"/>
      <c r="BJE44" s="296"/>
      <c r="BJF44" s="296"/>
      <c r="BJG44" s="296"/>
      <c r="BJH44" s="296"/>
      <c r="BJI44" s="296"/>
      <c r="BJJ44" s="296"/>
      <c r="BJK44" s="296"/>
      <c r="BJL44" s="296"/>
      <c r="BJM44" s="296"/>
      <c r="BJN44" s="296"/>
      <c r="BJO44" s="296"/>
      <c r="BJP44" s="296"/>
      <c r="BJQ44" s="296"/>
      <c r="BJR44" s="296"/>
      <c r="BJS44" s="296"/>
      <c r="BJT44" s="296"/>
      <c r="BJU44" s="296"/>
      <c r="BJV44" s="296"/>
      <c r="BJW44" s="296"/>
      <c r="BJX44" s="296"/>
      <c r="BJY44" s="296"/>
      <c r="BJZ44" s="296"/>
      <c r="BKA44" s="296"/>
      <c r="BKB44" s="296"/>
      <c r="BKC44" s="296"/>
      <c r="BKD44" s="296"/>
      <c r="BKE44" s="296"/>
      <c r="BKF44" s="296"/>
      <c r="BKG44" s="296"/>
      <c r="BKH44" s="296"/>
      <c r="BKI44" s="296"/>
      <c r="BKJ44" s="296"/>
      <c r="BKK44" s="296"/>
      <c r="BKL44" s="296"/>
      <c r="BKM44" s="296"/>
      <c r="BKN44" s="296"/>
      <c r="BKO44" s="296"/>
      <c r="BKP44" s="296"/>
      <c r="BKQ44" s="296"/>
      <c r="BKR44" s="296"/>
      <c r="BKS44" s="296"/>
      <c r="BKT44" s="296"/>
      <c r="BKU44" s="296"/>
      <c r="BKV44" s="296"/>
      <c r="BKW44" s="296"/>
      <c r="BKX44" s="296"/>
      <c r="BKY44" s="296"/>
      <c r="BKZ44" s="296"/>
      <c r="BLA44" s="296"/>
      <c r="BLB44" s="296"/>
      <c r="BLC44" s="296"/>
      <c r="BLD44" s="296"/>
      <c r="BLE44" s="296"/>
      <c r="BLF44" s="296"/>
      <c r="BLG44" s="296"/>
      <c r="BLH44" s="296"/>
      <c r="BLI44" s="296"/>
      <c r="BLJ44" s="296"/>
      <c r="BLK44" s="296"/>
      <c r="BLL44" s="296"/>
      <c r="BLM44" s="296"/>
      <c r="BLN44" s="296"/>
      <c r="BLO44" s="296"/>
      <c r="BLP44" s="296"/>
      <c r="BLQ44" s="296"/>
      <c r="BLR44" s="296"/>
      <c r="BLS44" s="296"/>
      <c r="BLT44" s="296"/>
      <c r="BLU44" s="296"/>
      <c r="BLV44" s="296"/>
      <c r="BLW44" s="296"/>
      <c r="BLX44" s="296"/>
      <c r="BLY44" s="296"/>
      <c r="BLZ44" s="296"/>
      <c r="BMA44" s="296"/>
      <c r="BMB44" s="296"/>
      <c r="BMC44" s="296"/>
      <c r="BMD44" s="296"/>
      <c r="BME44" s="296"/>
      <c r="BMF44" s="296"/>
      <c r="BMG44" s="296"/>
      <c r="BMH44" s="296"/>
      <c r="BMI44" s="296"/>
      <c r="BMJ44" s="296"/>
      <c r="BMK44" s="296"/>
      <c r="BML44" s="296"/>
      <c r="BMM44" s="296"/>
      <c r="BMN44" s="296"/>
      <c r="BMO44" s="296"/>
      <c r="BMP44" s="296"/>
      <c r="BMQ44" s="296"/>
      <c r="BMR44" s="296"/>
      <c r="BMS44" s="296"/>
      <c r="BMT44" s="296"/>
      <c r="BMU44" s="296"/>
      <c r="BMV44" s="296"/>
      <c r="BMW44" s="296"/>
      <c r="BMX44" s="296"/>
      <c r="BMY44" s="296"/>
      <c r="BMZ44" s="296"/>
      <c r="BNA44" s="296"/>
      <c r="BNB44" s="296"/>
      <c r="BNC44" s="296"/>
      <c r="BND44" s="296"/>
      <c r="BNE44" s="296"/>
      <c r="BNF44" s="296"/>
      <c r="BNG44" s="296"/>
      <c r="BNH44" s="296"/>
      <c r="BNI44" s="296"/>
      <c r="BNJ44" s="296"/>
      <c r="BNK44" s="296"/>
      <c r="BNL44" s="296"/>
      <c r="BNM44" s="296"/>
      <c r="BNN44" s="296"/>
      <c r="BNO44" s="296"/>
      <c r="BNP44" s="296"/>
      <c r="BNQ44" s="296"/>
      <c r="BNR44" s="296"/>
      <c r="BNS44" s="296"/>
      <c r="BNT44" s="296"/>
      <c r="BNU44" s="296"/>
      <c r="BNV44" s="296"/>
      <c r="BNW44" s="296"/>
      <c r="BNX44" s="296"/>
      <c r="BNY44" s="296"/>
      <c r="BNZ44" s="296"/>
      <c r="BOA44" s="296"/>
      <c r="BOB44" s="296"/>
      <c r="BOC44" s="296"/>
      <c r="BOD44" s="296"/>
      <c r="BOE44" s="296"/>
      <c r="BOF44" s="296"/>
      <c r="BOG44" s="296"/>
      <c r="BOH44" s="296"/>
      <c r="BOI44" s="296"/>
      <c r="BOJ44" s="296"/>
      <c r="BOK44" s="296"/>
      <c r="BOL44" s="296"/>
      <c r="BOM44" s="296"/>
      <c r="BON44" s="296"/>
      <c r="BOO44" s="296"/>
      <c r="BOP44" s="296"/>
      <c r="BOQ44" s="296"/>
      <c r="BOR44" s="296"/>
      <c r="BOS44" s="296"/>
      <c r="BOT44" s="296"/>
      <c r="BOU44" s="296"/>
      <c r="BOV44" s="296"/>
      <c r="BOW44" s="296"/>
      <c r="BOX44" s="296"/>
      <c r="BOY44" s="296"/>
      <c r="BOZ44" s="296"/>
      <c r="BPA44" s="296"/>
      <c r="BPB44" s="296"/>
      <c r="BPC44" s="296"/>
      <c r="BPD44" s="296"/>
      <c r="BPE44" s="296"/>
      <c r="BPF44" s="296"/>
      <c r="BPG44" s="296"/>
      <c r="BPH44" s="296"/>
      <c r="BPI44" s="296"/>
      <c r="BPJ44" s="296"/>
      <c r="BPK44" s="296"/>
      <c r="BPL44" s="296"/>
      <c r="BPM44" s="296"/>
      <c r="BPN44" s="296"/>
      <c r="BPO44" s="296"/>
      <c r="BPP44" s="296"/>
      <c r="BPQ44" s="296"/>
      <c r="BPR44" s="296"/>
      <c r="BPS44" s="296"/>
      <c r="BPT44" s="296"/>
      <c r="BPU44" s="296"/>
      <c r="BPV44" s="296"/>
      <c r="BPW44" s="296"/>
      <c r="BPX44" s="296"/>
      <c r="BPY44" s="296"/>
      <c r="BPZ44" s="296"/>
      <c r="BQA44" s="296"/>
      <c r="BQB44" s="296"/>
      <c r="BQC44" s="296"/>
      <c r="BQD44" s="296"/>
      <c r="BQE44" s="296"/>
      <c r="BQF44" s="296"/>
      <c r="BQG44" s="296"/>
      <c r="BQH44" s="296"/>
      <c r="BQI44" s="296"/>
      <c r="BQJ44" s="296"/>
      <c r="BQK44" s="296"/>
      <c r="BQL44" s="296"/>
      <c r="BQM44" s="296"/>
      <c r="BQN44" s="296"/>
      <c r="BQO44" s="296"/>
      <c r="BQP44" s="296"/>
      <c r="BQQ44" s="296"/>
      <c r="BQR44" s="296"/>
      <c r="BQS44" s="296"/>
      <c r="BQT44" s="296"/>
      <c r="BQU44" s="296"/>
      <c r="BQV44" s="296"/>
      <c r="BQW44" s="296"/>
      <c r="BQX44" s="296"/>
      <c r="BQY44" s="296"/>
      <c r="BQZ44" s="296"/>
      <c r="BRA44" s="296"/>
      <c r="BRB44" s="296"/>
      <c r="BRC44" s="296"/>
      <c r="BRD44" s="296"/>
      <c r="BRE44" s="296"/>
      <c r="BRF44" s="296"/>
      <c r="BRG44" s="296"/>
      <c r="BRH44" s="296"/>
      <c r="BRI44" s="296"/>
      <c r="BRJ44" s="296"/>
      <c r="BRK44" s="296"/>
      <c r="BRL44" s="296"/>
      <c r="BRM44" s="296"/>
      <c r="BRN44" s="296"/>
      <c r="BRO44" s="296"/>
      <c r="BRP44" s="296"/>
      <c r="BRQ44" s="296"/>
      <c r="BRR44" s="296"/>
      <c r="BRS44" s="296"/>
      <c r="BRT44" s="296"/>
      <c r="BRU44" s="296"/>
      <c r="BRV44" s="296"/>
      <c r="BRW44" s="296"/>
      <c r="BRX44" s="296"/>
      <c r="BRY44" s="296"/>
      <c r="BRZ44" s="296"/>
      <c r="BSA44" s="296"/>
      <c r="BSB44" s="296"/>
      <c r="BSC44" s="296"/>
      <c r="BSD44" s="296"/>
      <c r="BSE44" s="296"/>
      <c r="BSF44" s="296"/>
      <c r="BSG44" s="296"/>
      <c r="BSH44" s="296"/>
      <c r="BSI44" s="296"/>
      <c r="BSJ44" s="296"/>
      <c r="BSK44" s="296"/>
      <c r="BSL44" s="296"/>
      <c r="BSM44" s="296"/>
      <c r="BSN44" s="296"/>
      <c r="BSO44" s="296"/>
      <c r="BSP44" s="296"/>
      <c r="BSQ44" s="296"/>
      <c r="BSR44" s="296"/>
      <c r="BSS44" s="296"/>
      <c r="BST44" s="296"/>
      <c r="BSU44" s="296"/>
      <c r="BSV44" s="296"/>
      <c r="BSW44" s="296"/>
      <c r="BSX44" s="296"/>
      <c r="BSY44" s="296"/>
      <c r="BSZ44" s="296"/>
      <c r="BTA44" s="296"/>
      <c r="BTB44" s="296"/>
      <c r="BTC44" s="296"/>
      <c r="BTD44" s="296"/>
      <c r="BTE44" s="296"/>
      <c r="BTF44" s="296"/>
      <c r="BTG44" s="296"/>
      <c r="BTH44" s="296"/>
      <c r="BTI44" s="296"/>
      <c r="BTJ44" s="296"/>
      <c r="BTK44" s="296"/>
      <c r="BTL44" s="296"/>
      <c r="BTM44" s="296"/>
      <c r="BTN44" s="296"/>
      <c r="BTO44" s="296"/>
      <c r="BTP44" s="296"/>
      <c r="BTQ44" s="296"/>
      <c r="BTR44" s="296"/>
      <c r="BTS44" s="296"/>
      <c r="BTT44" s="296"/>
      <c r="BTU44" s="296"/>
      <c r="BTV44" s="296"/>
      <c r="BTW44" s="296"/>
      <c r="BTX44" s="296"/>
      <c r="BTY44" s="296"/>
      <c r="BTZ44" s="296"/>
      <c r="BUA44" s="296"/>
      <c r="BUB44" s="296"/>
      <c r="BUC44" s="296"/>
      <c r="BUD44" s="296"/>
      <c r="BUE44" s="296"/>
      <c r="BUF44" s="296"/>
      <c r="BUG44" s="296"/>
      <c r="BUH44" s="296"/>
      <c r="BUI44" s="296"/>
      <c r="BUJ44" s="296"/>
      <c r="BUK44" s="296"/>
      <c r="BUL44" s="296"/>
      <c r="BUM44" s="296"/>
      <c r="BUN44" s="296"/>
      <c r="BUO44" s="296"/>
      <c r="BUP44" s="296"/>
      <c r="BUQ44" s="296"/>
      <c r="BUR44" s="296"/>
      <c r="BUS44" s="296"/>
      <c r="BUT44" s="296"/>
      <c r="BUU44" s="296"/>
      <c r="BUV44" s="296"/>
      <c r="BUW44" s="296"/>
      <c r="BUX44" s="296"/>
      <c r="BUY44" s="296"/>
      <c r="BUZ44" s="296"/>
      <c r="BVA44" s="296"/>
      <c r="BVB44" s="296"/>
      <c r="BVC44" s="296"/>
      <c r="BVD44" s="296"/>
      <c r="BVE44" s="296"/>
      <c r="BVF44" s="296"/>
      <c r="BVG44" s="296"/>
      <c r="BVH44" s="296"/>
      <c r="BVI44" s="296"/>
      <c r="BVJ44" s="296"/>
      <c r="BVK44" s="296"/>
      <c r="BVL44" s="296"/>
      <c r="BVM44" s="296"/>
      <c r="BVN44" s="296"/>
      <c r="BVO44" s="296"/>
      <c r="BVP44" s="296"/>
      <c r="BVQ44" s="296"/>
      <c r="BVR44" s="296"/>
      <c r="BVS44" s="296"/>
      <c r="BVT44" s="296"/>
      <c r="BVU44" s="296"/>
      <c r="BVV44" s="296"/>
      <c r="BVW44" s="296"/>
      <c r="BVX44" s="296"/>
      <c r="BVY44" s="296"/>
      <c r="BVZ44" s="296"/>
      <c r="BWA44" s="296"/>
      <c r="BWB44" s="296"/>
      <c r="BWC44" s="296"/>
      <c r="BWD44" s="296"/>
      <c r="BWE44" s="296"/>
      <c r="BWF44" s="296"/>
      <c r="BWG44" s="296"/>
      <c r="BWH44" s="296"/>
      <c r="BWI44" s="296"/>
      <c r="BWJ44" s="296"/>
      <c r="BWK44" s="296"/>
      <c r="BWL44" s="296"/>
      <c r="BWM44" s="296"/>
      <c r="BWN44" s="296"/>
      <c r="BWO44" s="296"/>
      <c r="BWP44" s="296"/>
      <c r="BWQ44" s="296"/>
      <c r="BWR44" s="296"/>
      <c r="BWS44" s="296"/>
      <c r="BWT44" s="296"/>
      <c r="BWU44" s="296"/>
      <c r="BWV44" s="296"/>
      <c r="BWW44" s="296"/>
      <c r="BWX44" s="296"/>
      <c r="BWY44" s="296"/>
      <c r="BWZ44" s="296"/>
      <c r="BXA44" s="296"/>
      <c r="BXB44" s="296"/>
      <c r="BXC44" s="296"/>
      <c r="BXD44" s="296"/>
      <c r="BXE44" s="296"/>
      <c r="BXF44" s="296"/>
      <c r="BXG44" s="296"/>
      <c r="BXH44" s="296"/>
      <c r="BXI44" s="296"/>
      <c r="BXJ44" s="296"/>
      <c r="BXK44" s="296"/>
      <c r="BXL44" s="296"/>
      <c r="BXM44" s="296"/>
      <c r="BXN44" s="296"/>
      <c r="BXO44" s="296"/>
      <c r="BXP44" s="296"/>
      <c r="BXQ44" s="296"/>
      <c r="BXR44" s="296"/>
      <c r="BXS44" s="296"/>
      <c r="BXT44" s="296"/>
      <c r="BXU44" s="296"/>
      <c r="BXV44" s="296"/>
      <c r="BXW44" s="296"/>
      <c r="BXX44" s="296"/>
      <c r="BXY44" s="296"/>
      <c r="BXZ44" s="296"/>
      <c r="BYA44" s="296"/>
      <c r="BYB44" s="296"/>
      <c r="BYC44" s="296"/>
      <c r="BYD44" s="296"/>
      <c r="BYE44" s="296"/>
      <c r="BYF44" s="296"/>
      <c r="BYG44" s="296"/>
      <c r="BYH44" s="296"/>
      <c r="BYI44" s="296"/>
      <c r="BYJ44" s="296"/>
      <c r="BYK44" s="296"/>
      <c r="BYL44" s="296"/>
      <c r="BYM44" s="296"/>
      <c r="BYN44" s="296"/>
      <c r="BYO44" s="296"/>
      <c r="BYP44" s="296"/>
      <c r="BYQ44" s="296"/>
      <c r="BYR44" s="296"/>
      <c r="BYS44" s="296"/>
      <c r="BYT44" s="296"/>
      <c r="BYU44" s="296"/>
      <c r="BYV44" s="296"/>
      <c r="BYW44" s="296"/>
      <c r="BYX44" s="296"/>
      <c r="BYY44" s="296"/>
      <c r="BYZ44" s="296"/>
      <c r="BZA44" s="296"/>
      <c r="BZB44" s="296"/>
      <c r="BZC44" s="296"/>
      <c r="BZD44" s="296"/>
      <c r="BZE44" s="296"/>
      <c r="BZF44" s="296"/>
      <c r="BZG44" s="296"/>
      <c r="BZH44" s="296"/>
      <c r="BZI44" s="296"/>
      <c r="BZJ44" s="296"/>
      <c r="BZK44" s="296"/>
      <c r="BZL44" s="296"/>
      <c r="BZM44" s="296"/>
      <c r="BZN44" s="296"/>
      <c r="BZO44" s="296"/>
      <c r="BZP44" s="296"/>
      <c r="BZQ44" s="296"/>
      <c r="BZR44" s="296"/>
      <c r="BZS44" s="296"/>
      <c r="BZT44" s="296"/>
      <c r="BZU44" s="296"/>
      <c r="BZV44" s="296"/>
      <c r="BZW44" s="296"/>
      <c r="BZX44" s="296"/>
      <c r="BZY44" s="296"/>
      <c r="BZZ44" s="296"/>
      <c r="CAA44" s="296"/>
      <c r="CAB44" s="296"/>
      <c r="CAC44" s="296"/>
      <c r="CAD44" s="296"/>
      <c r="CAE44" s="296"/>
      <c r="CAF44" s="296"/>
      <c r="CAG44" s="296"/>
      <c r="CAH44" s="296"/>
      <c r="CAI44" s="296"/>
      <c r="CAJ44" s="296"/>
      <c r="CAK44" s="296"/>
      <c r="CAL44" s="296"/>
      <c r="CAM44" s="296"/>
      <c r="CAN44" s="296"/>
      <c r="CAO44" s="296"/>
      <c r="CAP44" s="296"/>
      <c r="CAQ44" s="296"/>
      <c r="CAR44" s="296"/>
      <c r="CAS44" s="296"/>
      <c r="CAT44" s="296"/>
      <c r="CAU44" s="296"/>
      <c r="CAV44" s="296"/>
      <c r="CAW44" s="296"/>
      <c r="CAX44" s="296"/>
      <c r="CAY44" s="296"/>
      <c r="CAZ44" s="296"/>
      <c r="CBA44" s="296"/>
      <c r="CBB44" s="296"/>
      <c r="CBC44" s="296"/>
      <c r="CBD44" s="296"/>
      <c r="CBE44" s="296"/>
      <c r="CBF44" s="296"/>
      <c r="CBG44" s="296"/>
      <c r="CBH44" s="296"/>
      <c r="CBI44" s="296"/>
      <c r="CBJ44" s="296"/>
      <c r="CBK44" s="296"/>
      <c r="CBL44" s="296"/>
      <c r="CBM44" s="296"/>
      <c r="CBN44" s="296"/>
      <c r="CBO44" s="296"/>
      <c r="CBP44" s="296"/>
      <c r="CBQ44" s="296"/>
      <c r="CBR44" s="296"/>
      <c r="CBS44" s="296"/>
      <c r="CBT44" s="296"/>
      <c r="CBU44" s="296"/>
      <c r="CBV44" s="296"/>
      <c r="CBW44" s="296"/>
      <c r="CBX44" s="296"/>
      <c r="CBY44" s="296"/>
      <c r="CBZ44" s="296"/>
      <c r="CCA44" s="296"/>
      <c r="CCB44" s="296"/>
      <c r="CCC44" s="296"/>
      <c r="CCD44" s="296"/>
      <c r="CCE44" s="296"/>
      <c r="CCF44" s="296"/>
      <c r="CCG44" s="296"/>
      <c r="CCH44" s="296"/>
      <c r="CCI44" s="296"/>
      <c r="CCJ44" s="296"/>
      <c r="CCK44" s="296"/>
      <c r="CCL44" s="296"/>
      <c r="CCM44" s="296"/>
      <c r="CCN44" s="296"/>
      <c r="CCO44" s="296"/>
      <c r="CCP44" s="296"/>
      <c r="CCQ44" s="296"/>
      <c r="CCR44" s="296"/>
      <c r="CCS44" s="296"/>
      <c r="CCT44" s="296"/>
      <c r="CCU44" s="296"/>
      <c r="CCV44" s="296"/>
      <c r="CCW44" s="296"/>
      <c r="CCX44" s="296"/>
      <c r="CCY44" s="296"/>
      <c r="CCZ44" s="296"/>
      <c r="CDA44" s="296"/>
      <c r="CDB44" s="296"/>
      <c r="CDC44" s="296"/>
      <c r="CDD44" s="296"/>
      <c r="CDE44" s="296"/>
      <c r="CDF44" s="296"/>
      <c r="CDG44" s="296"/>
      <c r="CDH44" s="296"/>
      <c r="CDI44" s="296"/>
      <c r="CDJ44" s="296"/>
      <c r="CDK44" s="296"/>
      <c r="CDL44" s="296"/>
      <c r="CDM44" s="296"/>
      <c r="CDN44" s="296"/>
      <c r="CDO44" s="296"/>
      <c r="CDP44" s="296"/>
      <c r="CDQ44" s="296"/>
      <c r="CDR44" s="296"/>
      <c r="CDS44" s="296"/>
      <c r="CDT44" s="296"/>
      <c r="CDU44" s="296"/>
      <c r="CDV44" s="296"/>
      <c r="CDW44" s="296"/>
      <c r="CDX44" s="296"/>
      <c r="CDY44" s="296"/>
      <c r="CDZ44" s="296"/>
      <c r="CEA44" s="296"/>
      <c r="CEB44" s="296"/>
      <c r="CEC44" s="296"/>
      <c r="CED44" s="296"/>
      <c r="CEE44" s="296"/>
      <c r="CEF44" s="296"/>
      <c r="CEG44" s="296"/>
      <c r="CEH44" s="296"/>
      <c r="CEI44" s="296"/>
      <c r="CEJ44" s="296"/>
      <c r="CEK44" s="296"/>
      <c r="CEL44" s="296"/>
      <c r="CEM44" s="296"/>
      <c r="CEN44" s="296"/>
      <c r="CEO44" s="296"/>
      <c r="CEP44" s="296"/>
      <c r="CEQ44" s="296"/>
      <c r="CER44" s="296"/>
      <c r="CES44" s="296"/>
      <c r="CET44" s="296"/>
      <c r="CEU44" s="296"/>
      <c r="CEV44" s="296"/>
      <c r="CEW44" s="296"/>
      <c r="CEX44" s="296"/>
      <c r="CEY44" s="296"/>
      <c r="CEZ44" s="296"/>
      <c r="CFA44" s="296"/>
      <c r="CFB44" s="296"/>
      <c r="CFC44" s="296"/>
      <c r="CFD44" s="296"/>
      <c r="CFE44" s="296"/>
      <c r="CFF44" s="296"/>
      <c r="CFG44" s="296"/>
      <c r="CFH44" s="296"/>
      <c r="CFI44" s="296"/>
      <c r="CFJ44" s="296"/>
      <c r="CFK44" s="296"/>
      <c r="CFL44" s="296"/>
      <c r="CFM44" s="296"/>
      <c r="CFN44" s="296"/>
      <c r="CFO44" s="296"/>
      <c r="CFP44" s="296"/>
      <c r="CFQ44" s="296"/>
      <c r="CFR44" s="296"/>
      <c r="CFS44" s="296"/>
      <c r="CFT44" s="296"/>
      <c r="CFU44" s="296"/>
      <c r="CFV44" s="296"/>
      <c r="CFW44" s="296"/>
      <c r="CFX44" s="296"/>
      <c r="CFY44" s="296"/>
      <c r="CFZ44" s="296"/>
      <c r="CGA44" s="296"/>
      <c r="CGB44" s="296"/>
      <c r="CGC44" s="296"/>
      <c r="CGD44" s="296"/>
      <c r="CGE44" s="296"/>
      <c r="CGF44" s="296"/>
      <c r="CGG44" s="296"/>
      <c r="CGH44" s="296"/>
      <c r="CGI44" s="296"/>
      <c r="CGJ44" s="296"/>
      <c r="CGK44" s="296"/>
      <c r="CGL44" s="296"/>
      <c r="CGM44" s="296"/>
      <c r="CGN44" s="296"/>
      <c r="CGO44" s="296"/>
      <c r="CGP44" s="296"/>
      <c r="CGQ44" s="296"/>
      <c r="CGR44" s="296"/>
      <c r="CGS44" s="296"/>
      <c r="CGT44" s="296"/>
      <c r="CGU44" s="296"/>
      <c r="CGV44" s="296"/>
      <c r="CGW44" s="296"/>
      <c r="CGX44" s="296"/>
      <c r="CGY44" s="296"/>
      <c r="CGZ44" s="296"/>
      <c r="CHA44" s="296"/>
      <c r="CHB44" s="296"/>
      <c r="CHC44" s="296"/>
      <c r="CHD44" s="296"/>
      <c r="CHE44" s="296"/>
      <c r="CHF44" s="296"/>
      <c r="CHG44" s="296"/>
      <c r="CHH44" s="296"/>
      <c r="CHI44" s="296"/>
      <c r="CHJ44" s="296"/>
      <c r="CHK44" s="296"/>
      <c r="CHL44" s="296"/>
      <c r="CHM44" s="296"/>
      <c r="CHN44" s="296"/>
      <c r="CHO44" s="296"/>
      <c r="CHP44" s="296"/>
      <c r="CHQ44" s="296"/>
      <c r="CHR44" s="296"/>
      <c r="CHS44" s="296"/>
      <c r="CHT44" s="296"/>
      <c r="CHU44" s="296"/>
      <c r="CHV44" s="296"/>
      <c r="CHW44" s="296"/>
      <c r="CHX44" s="296"/>
      <c r="CHY44" s="296"/>
      <c r="CHZ44" s="296"/>
      <c r="CIA44" s="296"/>
      <c r="CIB44" s="296"/>
      <c r="CIC44" s="296"/>
      <c r="CID44" s="296"/>
      <c r="CIE44" s="296"/>
      <c r="CIF44" s="296"/>
      <c r="CIG44" s="296"/>
      <c r="CIH44" s="296"/>
      <c r="CII44" s="296"/>
      <c r="CIJ44" s="296"/>
      <c r="CIK44" s="296"/>
      <c r="CIL44" s="296"/>
      <c r="CIM44" s="296"/>
      <c r="CIN44" s="296"/>
      <c r="CIO44" s="296"/>
      <c r="CIP44" s="296"/>
      <c r="CIQ44" s="296"/>
      <c r="CIR44" s="296"/>
      <c r="CIS44" s="296"/>
      <c r="CIT44" s="296"/>
      <c r="CIU44" s="296"/>
      <c r="CIV44" s="296"/>
      <c r="CIW44" s="296"/>
      <c r="CIX44" s="296"/>
      <c r="CIY44" s="296"/>
      <c r="CIZ44" s="296"/>
      <c r="CJA44" s="296"/>
      <c r="CJB44" s="296"/>
      <c r="CJC44" s="296"/>
      <c r="CJD44" s="296"/>
      <c r="CJE44" s="296"/>
      <c r="CJF44" s="296"/>
      <c r="CJG44" s="296"/>
      <c r="CJH44" s="296"/>
      <c r="CJI44" s="296"/>
      <c r="CJJ44" s="296"/>
      <c r="CJK44" s="296"/>
      <c r="CJL44" s="296"/>
      <c r="CJM44" s="296"/>
      <c r="CJN44" s="296"/>
      <c r="CJO44" s="296"/>
      <c r="CJP44" s="296"/>
      <c r="CJQ44" s="296"/>
      <c r="CJR44" s="296"/>
      <c r="CJS44" s="296"/>
      <c r="CJT44" s="296"/>
      <c r="CJU44" s="296"/>
      <c r="CJV44" s="296"/>
      <c r="CJW44" s="296"/>
      <c r="CJX44" s="296"/>
      <c r="CJY44" s="296"/>
      <c r="CJZ44" s="296"/>
      <c r="CKA44" s="296"/>
      <c r="CKB44" s="296"/>
      <c r="CKC44" s="296"/>
      <c r="CKD44" s="296"/>
      <c r="CKE44" s="296"/>
      <c r="CKF44" s="296"/>
      <c r="CKG44" s="296"/>
      <c r="CKH44" s="296"/>
      <c r="CKI44" s="296"/>
      <c r="CKJ44" s="296"/>
      <c r="CKK44" s="296"/>
      <c r="CKL44" s="296"/>
      <c r="CKM44" s="296"/>
      <c r="CKN44" s="296"/>
      <c r="CKO44" s="296"/>
      <c r="CKP44" s="296"/>
      <c r="CKQ44" s="296"/>
      <c r="CKR44" s="296"/>
      <c r="CKS44" s="296"/>
      <c r="CKT44" s="296"/>
      <c r="CKU44" s="296"/>
      <c r="CKV44" s="296"/>
      <c r="CKW44" s="296"/>
      <c r="CKX44" s="296"/>
      <c r="CKY44" s="296"/>
      <c r="CKZ44" s="296"/>
      <c r="CLA44" s="296"/>
      <c r="CLB44" s="296"/>
      <c r="CLC44" s="296"/>
      <c r="CLD44" s="296"/>
      <c r="CLE44" s="296"/>
      <c r="CLF44" s="296"/>
      <c r="CLG44" s="296"/>
      <c r="CLH44" s="296"/>
      <c r="CLI44" s="296"/>
      <c r="CLJ44" s="296"/>
      <c r="CLK44" s="296"/>
      <c r="CLL44" s="296"/>
      <c r="CLM44" s="296"/>
      <c r="CLN44" s="296"/>
      <c r="CLO44" s="296"/>
      <c r="CLP44" s="296"/>
      <c r="CLQ44" s="296"/>
      <c r="CLR44" s="296"/>
      <c r="CLS44" s="296"/>
      <c r="CLT44" s="296"/>
      <c r="CLU44" s="296"/>
      <c r="CLV44" s="296"/>
      <c r="CLW44" s="296"/>
      <c r="CLX44" s="296"/>
      <c r="CLY44" s="296"/>
      <c r="CLZ44" s="296"/>
      <c r="CMA44" s="296"/>
      <c r="CMB44" s="296"/>
      <c r="CMC44" s="296"/>
      <c r="CMD44" s="296"/>
      <c r="CME44" s="296"/>
      <c r="CMF44" s="296"/>
      <c r="CMG44" s="296"/>
      <c r="CMH44" s="296"/>
      <c r="CMI44" s="296"/>
      <c r="CMJ44" s="296"/>
      <c r="CMK44" s="296"/>
      <c r="CML44" s="296"/>
      <c r="CMM44" s="296"/>
      <c r="CMN44" s="296"/>
      <c r="CMO44" s="296"/>
      <c r="CMP44" s="296"/>
      <c r="CMQ44" s="296"/>
      <c r="CMR44" s="296"/>
      <c r="CMS44" s="296"/>
      <c r="CMT44" s="296"/>
      <c r="CMU44" s="296"/>
      <c r="CMV44" s="296"/>
      <c r="CMW44" s="296"/>
      <c r="CMX44" s="296"/>
      <c r="CMY44" s="296"/>
      <c r="CMZ44" s="296"/>
      <c r="CNA44" s="296"/>
      <c r="CNB44" s="296"/>
      <c r="CNC44" s="296"/>
      <c r="CND44" s="296"/>
      <c r="CNE44" s="296"/>
      <c r="CNF44" s="296"/>
      <c r="CNG44" s="296"/>
      <c r="CNH44" s="296"/>
      <c r="CNI44" s="296"/>
      <c r="CNJ44" s="296"/>
      <c r="CNK44" s="296"/>
      <c r="CNL44" s="296"/>
      <c r="CNM44" s="296"/>
      <c r="CNN44" s="296"/>
      <c r="CNO44" s="296"/>
      <c r="CNP44" s="296"/>
      <c r="CNQ44" s="296"/>
      <c r="CNR44" s="296"/>
      <c r="CNS44" s="296"/>
      <c r="CNT44" s="296"/>
      <c r="CNU44" s="296"/>
      <c r="CNV44" s="296"/>
      <c r="CNW44" s="296"/>
      <c r="CNX44" s="296"/>
      <c r="CNY44" s="296"/>
      <c r="CNZ44" s="296"/>
      <c r="COA44" s="296"/>
      <c r="COB44" s="296"/>
      <c r="COC44" s="296"/>
      <c r="COD44" s="296"/>
      <c r="COE44" s="296"/>
      <c r="COF44" s="296"/>
      <c r="COG44" s="296"/>
      <c r="COH44" s="296"/>
      <c r="COI44" s="296"/>
      <c r="COJ44" s="296"/>
      <c r="COK44" s="296"/>
      <c r="COL44" s="296"/>
      <c r="COM44" s="296"/>
      <c r="CON44" s="296"/>
      <c r="COO44" s="296"/>
      <c r="COP44" s="296"/>
      <c r="COQ44" s="296"/>
      <c r="COR44" s="296"/>
      <c r="COS44" s="296"/>
      <c r="COT44" s="296"/>
      <c r="COU44" s="296"/>
      <c r="COV44" s="296"/>
      <c r="COW44" s="296"/>
      <c r="COX44" s="296"/>
      <c r="COY44" s="296"/>
      <c r="COZ44" s="296"/>
      <c r="CPA44" s="296"/>
      <c r="CPB44" s="296"/>
      <c r="CPC44" s="296"/>
      <c r="CPD44" s="296"/>
      <c r="CPE44" s="296"/>
      <c r="CPF44" s="296"/>
      <c r="CPG44" s="296"/>
      <c r="CPH44" s="296"/>
      <c r="CPI44" s="296"/>
      <c r="CPJ44" s="296"/>
      <c r="CPK44" s="296"/>
      <c r="CPL44" s="296"/>
      <c r="CPM44" s="296"/>
      <c r="CPN44" s="296"/>
      <c r="CPO44" s="296"/>
      <c r="CPP44" s="296"/>
      <c r="CPQ44" s="296"/>
      <c r="CPR44" s="296"/>
      <c r="CPS44" s="296"/>
      <c r="CPT44" s="296"/>
      <c r="CPU44" s="296"/>
      <c r="CPV44" s="296"/>
      <c r="CPW44" s="296"/>
      <c r="CPX44" s="296"/>
      <c r="CPY44" s="296"/>
      <c r="CPZ44" s="296"/>
      <c r="CQA44" s="296"/>
      <c r="CQB44" s="296"/>
      <c r="CQC44" s="296"/>
      <c r="CQD44" s="296"/>
      <c r="CQE44" s="296"/>
      <c r="CQF44" s="296"/>
      <c r="CQG44" s="296"/>
      <c r="CQH44" s="296"/>
      <c r="CQI44" s="296"/>
      <c r="CQJ44" s="296"/>
      <c r="CQK44" s="296"/>
      <c r="CQL44" s="296"/>
      <c r="CQM44" s="296"/>
      <c r="CQN44" s="296"/>
      <c r="CQO44" s="296"/>
      <c r="CQP44" s="296"/>
      <c r="CQQ44" s="296"/>
      <c r="CQR44" s="296"/>
      <c r="CQS44" s="296"/>
      <c r="CQT44" s="296"/>
      <c r="CQU44" s="296"/>
      <c r="CQV44" s="296"/>
      <c r="CQW44" s="296"/>
      <c r="CQX44" s="296"/>
      <c r="CQY44" s="296"/>
      <c r="CQZ44" s="296"/>
      <c r="CRA44" s="296"/>
      <c r="CRB44" s="296"/>
      <c r="CRC44" s="296"/>
      <c r="CRD44" s="296"/>
      <c r="CRE44" s="296"/>
      <c r="CRF44" s="296"/>
      <c r="CRG44" s="296"/>
      <c r="CRH44" s="296"/>
      <c r="CRI44" s="296"/>
      <c r="CRJ44" s="296"/>
      <c r="CRK44" s="296"/>
      <c r="CRL44" s="296"/>
      <c r="CRM44" s="296"/>
      <c r="CRN44" s="296"/>
      <c r="CRO44" s="296"/>
      <c r="CRP44" s="296"/>
      <c r="CRQ44" s="296"/>
      <c r="CRR44" s="296"/>
      <c r="CRS44" s="296"/>
      <c r="CRT44" s="296"/>
      <c r="CRU44" s="296"/>
      <c r="CRV44" s="296"/>
      <c r="CRW44" s="296"/>
      <c r="CRX44" s="296"/>
      <c r="CRY44" s="296"/>
      <c r="CRZ44" s="296"/>
      <c r="CSA44" s="296"/>
      <c r="CSB44" s="296"/>
      <c r="CSC44" s="296"/>
      <c r="CSD44" s="296"/>
      <c r="CSE44" s="296"/>
      <c r="CSF44" s="296"/>
      <c r="CSG44" s="296"/>
      <c r="CSH44" s="296"/>
      <c r="CSI44" s="296"/>
      <c r="CSJ44" s="296"/>
      <c r="CSK44" s="296"/>
      <c r="CSL44" s="296"/>
      <c r="CSM44" s="296"/>
      <c r="CSN44" s="296"/>
      <c r="CSO44" s="296"/>
      <c r="CSP44" s="296"/>
      <c r="CSQ44" s="296"/>
      <c r="CSR44" s="296"/>
      <c r="CSS44" s="296"/>
      <c r="CST44" s="296"/>
      <c r="CSU44" s="296"/>
      <c r="CSV44" s="296"/>
      <c r="CSW44" s="296"/>
      <c r="CSX44" s="296"/>
      <c r="CSY44" s="296"/>
      <c r="CSZ44" s="296"/>
      <c r="CTA44" s="296"/>
      <c r="CTB44" s="296"/>
      <c r="CTC44" s="296"/>
      <c r="CTD44" s="296"/>
      <c r="CTE44" s="296"/>
      <c r="CTF44" s="296"/>
      <c r="CTG44" s="296"/>
      <c r="CTH44" s="296"/>
      <c r="CTI44" s="296"/>
      <c r="CTJ44" s="296"/>
      <c r="CTK44" s="296"/>
      <c r="CTL44" s="296"/>
      <c r="CTM44" s="296"/>
      <c r="CTN44" s="296"/>
      <c r="CTO44" s="296"/>
      <c r="CTP44" s="296"/>
      <c r="CTQ44" s="296"/>
      <c r="CTR44" s="296"/>
      <c r="CTS44" s="296"/>
      <c r="CTT44" s="296"/>
      <c r="CTU44" s="296"/>
      <c r="CTV44" s="296"/>
      <c r="CTW44" s="296"/>
      <c r="CTX44" s="296"/>
      <c r="CTY44" s="296"/>
      <c r="CTZ44" s="296"/>
      <c r="CUA44" s="296"/>
      <c r="CUB44" s="296"/>
      <c r="CUC44" s="296"/>
      <c r="CUD44" s="296"/>
      <c r="CUE44" s="296"/>
      <c r="CUF44" s="296"/>
      <c r="CUG44" s="296"/>
      <c r="CUH44" s="296"/>
      <c r="CUI44" s="296"/>
      <c r="CUJ44" s="296"/>
      <c r="CUK44" s="296"/>
      <c r="CUL44" s="296"/>
      <c r="CUM44" s="296"/>
      <c r="CUN44" s="296"/>
      <c r="CUO44" s="296"/>
      <c r="CUP44" s="296"/>
      <c r="CUQ44" s="296"/>
      <c r="CUR44" s="296"/>
      <c r="CUS44" s="296"/>
      <c r="CUT44" s="296"/>
      <c r="CUU44" s="296"/>
      <c r="CUV44" s="296"/>
      <c r="CUW44" s="296"/>
      <c r="CUX44" s="296"/>
    </row>
    <row r="45" spans="1:2598" s="296" customFormat="1" ht="15" customHeight="1" x14ac:dyDescent="0.15">
      <c r="A45" s="298" t="s">
        <v>129</v>
      </c>
      <c r="B45" s="371" t="s">
        <v>32</v>
      </c>
      <c r="C45" s="317" t="s">
        <v>262</v>
      </c>
      <c r="D45" s="386">
        <v>33.85220510000002</v>
      </c>
      <c r="E45" s="328">
        <v>18265.032559999992</v>
      </c>
      <c r="F45" s="328">
        <v>11652.412959246196</v>
      </c>
      <c r="G45" s="329">
        <v>67.9687526739106</v>
      </c>
      <c r="H45" s="328">
        <v>21552.091020000003</v>
      </c>
      <c r="I45" s="305">
        <v>13831.793580610552</v>
      </c>
      <c r="J45" s="338">
        <v>8.94E-3</v>
      </c>
      <c r="K45" s="328">
        <v>5.1449999999999996</v>
      </c>
      <c r="L45" s="328">
        <v>3.1241200000000005</v>
      </c>
      <c r="M45" s="329">
        <v>3.5000000000000001E-3</v>
      </c>
      <c r="N45" s="328">
        <v>1.9139999999999999</v>
      </c>
      <c r="O45" s="305">
        <v>9.0725599999999993</v>
      </c>
      <c r="P45" s="284"/>
      <c r="Q45" s="285"/>
      <c r="R45" s="307" t="str">
        <f t="shared" si="12"/>
        <v>8.1</v>
      </c>
      <c r="S45" s="371" t="str">
        <f t="shared" si="12"/>
        <v xml:space="preserve">PLYWOOD </v>
      </c>
      <c r="T45" s="332" t="s">
        <v>263</v>
      </c>
      <c r="U45" s="339">
        <f>E45-(E46+E49)</f>
        <v>676.48347999999896</v>
      </c>
      <c r="V45" s="326">
        <f>F45-(F46+F49)</f>
        <v>733.37688838808026</v>
      </c>
      <c r="W45" s="326">
        <f>H45-(H46+H49)</f>
        <v>1216.0360199999996</v>
      </c>
      <c r="X45" s="326">
        <f>I45-(I46+I49)</f>
        <v>1035.3038257199569</v>
      </c>
      <c r="Y45" s="326">
        <f>K45-(K46+K49)</f>
        <v>4.7949999999999999</v>
      </c>
      <c r="Z45" s="326">
        <f>L45-(L46+L49)</f>
        <v>2.7041200000000005</v>
      </c>
      <c r="AA45" s="326">
        <f t="shared" ref="AA45:AB45" si="15">N45-(N46+N49)</f>
        <v>0</v>
      </c>
      <c r="AB45" s="340">
        <f t="shared" si="15"/>
        <v>0</v>
      </c>
      <c r="AC45" s="291"/>
      <c r="AD45" s="313" t="str">
        <f t="shared" si="14"/>
        <v>8.1</v>
      </c>
      <c r="AE45" s="371" t="str">
        <f t="shared" si="14"/>
        <v xml:space="preserve">PLYWOOD </v>
      </c>
      <c r="AF45" s="332" t="s">
        <v>263</v>
      </c>
      <c r="AG45" s="314" t="str">
        <f>IF(ISNUMBER(#REF!+E45-K45),#REF!+E45-K45,IF(ISNUMBER(K45-E45),"NT " &amp; K45-E45,"…"))</f>
        <v>NT -18259.88756</v>
      </c>
      <c r="AH45" s="315" t="str">
        <f>IF(ISNUMBER(#REF!+H45-N45),#REF!+H45-N45,IF(ISNUMBER(N45-H45),"NT " &amp; N45-H45,"…"))</f>
        <v>NT -21550.17702</v>
      </c>
    </row>
    <row r="46" spans="1:2598" s="296" customFormat="1" ht="15" customHeight="1" x14ac:dyDescent="0.15">
      <c r="A46" s="298" t="s">
        <v>181</v>
      </c>
      <c r="B46" s="316" t="s">
        <v>3</v>
      </c>
      <c r="C46" s="317" t="s">
        <v>262</v>
      </c>
      <c r="D46" s="318">
        <v>3.680018</v>
      </c>
      <c r="E46" s="303">
        <v>1834.8890000000004</v>
      </c>
      <c r="F46" s="303">
        <v>1272.1749161156185</v>
      </c>
      <c r="G46" s="304">
        <v>49.397194639779421</v>
      </c>
      <c r="H46" s="303">
        <v>11318.328000000003</v>
      </c>
      <c r="I46" s="319">
        <v>7249.3419518083174</v>
      </c>
      <c r="J46" s="320">
        <v>1.0500000000000002E-3</v>
      </c>
      <c r="K46" s="303">
        <v>0.35</v>
      </c>
      <c r="L46" s="303">
        <v>0.42</v>
      </c>
      <c r="M46" s="304">
        <v>3.5000000000000001E-3</v>
      </c>
      <c r="N46" s="303">
        <v>1.9139999999999999</v>
      </c>
      <c r="O46" s="319">
        <v>9.0725599999999993</v>
      </c>
      <c r="P46" s="284"/>
      <c r="Q46" s="285"/>
      <c r="R46" s="307" t="str">
        <f t="shared" si="12"/>
        <v>8.1.C</v>
      </c>
      <c r="S46" s="316" t="str">
        <f t="shared" si="12"/>
        <v>Coniferous</v>
      </c>
      <c r="T46" s="321" t="s">
        <v>263</v>
      </c>
      <c r="U46" s="311"/>
      <c r="V46" s="311"/>
      <c r="W46" s="311"/>
      <c r="X46" s="311"/>
      <c r="Y46" s="311"/>
      <c r="Z46" s="311"/>
      <c r="AA46" s="311"/>
      <c r="AB46" s="312"/>
      <c r="AC46" s="285"/>
      <c r="AD46" s="313" t="str">
        <f t="shared" si="14"/>
        <v>8.1.C</v>
      </c>
      <c r="AE46" s="316" t="str">
        <f t="shared" si="14"/>
        <v>Coniferous</v>
      </c>
      <c r="AF46" s="321" t="s">
        <v>263</v>
      </c>
      <c r="AG46" s="314" t="str">
        <f>IF(ISNUMBER(#REF!+E46-K46),#REF!+E46-K46,IF(ISNUMBER(K46-E46),"NT " &amp; K46-E46,"…"))</f>
        <v>NT -1834.539</v>
      </c>
      <c r="AH46" s="315" t="str">
        <f>IF(ISNUMBER(#REF!+H46-N46),#REF!+H46-N46,IF(ISNUMBER(N46-H46),"NT " &amp; N46-H46,"…"))</f>
        <v>NT -11316.414</v>
      </c>
    </row>
    <row r="47" spans="1:2598" s="296" customFormat="1" ht="15" customHeight="1" x14ac:dyDescent="0.15">
      <c r="A47" s="298"/>
      <c r="B47" s="322" t="s">
        <v>267</v>
      </c>
      <c r="C47" s="317" t="s">
        <v>262</v>
      </c>
      <c r="D47" s="318">
        <v>197.08959999999996</v>
      </c>
      <c r="E47" s="303">
        <v>83.064999999999998</v>
      </c>
      <c r="F47" s="303">
        <v>188.74637640961512</v>
      </c>
      <c r="G47" s="304">
        <v>32.450000000000003</v>
      </c>
      <c r="H47" s="303">
        <v>21.557020000000001</v>
      </c>
      <c r="I47" s="319">
        <v>57.581976944454311</v>
      </c>
      <c r="J47" s="320">
        <v>0</v>
      </c>
      <c r="K47" s="303">
        <v>0</v>
      </c>
      <c r="L47" s="303">
        <v>0</v>
      </c>
      <c r="M47" s="304">
        <v>0</v>
      </c>
      <c r="N47" s="303">
        <v>0</v>
      </c>
      <c r="O47" s="319">
        <v>0</v>
      </c>
      <c r="P47" s="284"/>
      <c r="Q47" s="285"/>
      <c r="R47" s="307"/>
      <c r="S47" s="316"/>
      <c r="T47" s="321"/>
      <c r="U47" s="311"/>
      <c r="V47" s="311"/>
      <c r="W47" s="311"/>
      <c r="X47" s="311"/>
      <c r="Y47" s="311"/>
      <c r="Z47" s="311"/>
      <c r="AA47" s="311"/>
      <c r="AB47" s="312"/>
      <c r="AC47" s="285"/>
      <c r="AD47" s="313"/>
      <c r="AE47" s="316"/>
      <c r="AF47" s="321"/>
      <c r="AG47" s="314"/>
      <c r="AH47" s="315"/>
    </row>
    <row r="48" spans="1:2598" s="296" customFormat="1" ht="15" customHeight="1" x14ac:dyDescent="0.15">
      <c r="A48" s="298"/>
      <c r="B48" s="322" t="s">
        <v>268</v>
      </c>
      <c r="C48" s="317" t="s">
        <v>262</v>
      </c>
      <c r="D48" s="318">
        <v>2224.6385</v>
      </c>
      <c r="E48" s="303">
        <v>593.41848000000016</v>
      </c>
      <c r="F48" s="303">
        <v>544.63051197846551</v>
      </c>
      <c r="G48" s="304">
        <v>2262.6733999999997</v>
      </c>
      <c r="H48" s="303">
        <v>1194.479</v>
      </c>
      <c r="I48" s="319">
        <v>977.72184877550171</v>
      </c>
      <c r="J48" s="320">
        <v>7.89</v>
      </c>
      <c r="K48" s="303">
        <v>4.7949999999999999</v>
      </c>
      <c r="L48" s="303">
        <v>2.7041200000000005</v>
      </c>
      <c r="M48" s="304">
        <v>0</v>
      </c>
      <c r="N48" s="303">
        <v>0</v>
      </c>
      <c r="O48" s="319">
        <v>0</v>
      </c>
      <c r="P48" s="284"/>
      <c r="Q48" s="285"/>
      <c r="R48" s="307"/>
      <c r="S48" s="316"/>
      <c r="T48" s="321"/>
      <c r="U48" s="311"/>
      <c r="V48" s="311"/>
      <c r="W48" s="311"/>
      <c r="X48" s="311"/>
      <c r="Y48" s="311"/>
      <c r="Z48" s="311"/>
      <c r="AA48" s="311"/>
      <c r="AB48" s="312"/>
      <c r="AC48" s="285"/>
      <c r="AD48" s="313"/>
      <c r="AE48" s="316"/>
      <c r="AF48" s="321"/>
      <c r="AG48" s="314"/>
      <c r="AH48" s="315"/>
    </row>
    <row r="49" spans="1:2598" s="296" customFormat="1" ht="15" customHeight="1" x14ac:dyDescent="0.15">
      <c r="A49" s="298" t="s">
        <v>182</v>
      </c>
      <c r="B49" s="316" t="s">
        <v>4</v>
      </c>
      <c r="C49" s="317" t="s">
        <v>262</v>
      </c>
      <c r="D49" s="304">
        <v>27.750459000000021</v>
      </c>
      <c r="E49" s="303">
        <v>15753.660079999992</v>
      </c>
      <c r="F49" s="303">
        <v>9646.8611547424971</v>
      </c>
      <c r="G49" s="304">
        <v>16.276434634131181</v>
      </c>
      <c r="H49" s="303">
        <v>9017.7270000000008</v>
      </c>
      <c r="I49" s="319">
        <v>5547.1478030822782</v>
      </c>
      <c r="J49" s="320">
        <v>0</v>
      </c>
      <c r="K49" s="303">
        <v>0</v>
      </c>
      <c r="L49" s="303">
        <v>0</v>
      </c>
      <c r="M49" s="304">
        <v>0</v>
      </c>
      <c r="N49" s="303">
        <v>0</v>
      </c>
      <c r="O49" s="319">
        <v>0</v>
      </c>
      <c r="P49" s="284"/>
      <c r="Q49" s="285"/>
      <c r="R49" s="307" t="str">
        <f>A49</f>
        <v>8.1.NC</v>
      </c>
      <c r="S49" s="316" t="str">
        <f>B49</f>
        <v>Non-Coniferous</v>
      </c>
      <c r="T49" s="321" t="s">
        <v>263</v>
      </c>
      <c r="U49" s="311"/>
      <c r="V49" s="311"/>
      <c r="W49" s="311"/>
      <c r="X49" s="311"/>
      <c r="Y49" s="311"/>
      <c r="Z49" s="311"/>
      <c r="AA49" s="311"/>
      <c r="AB49" s="312"/>
      <c r="AC49" s="285"/>
      <c r="AD49" s="313" t="str">
        <f>A49</f>
        <v>8.1.NC</v>
      </c>
      <c r="AE49" s="316" t="str">
        <f>B49</f>
        <v>Non-Coniferous</v>
      </c>
      <c r="AF49" s="321" t="s">
        <v>263</v>
      </c>
      <c r="AG49" s="314" t="str">
        <f>IF(ISNUMBER(#REF!+E49-K49),#REF!+E49-K49,IF(ISNUMBER(K49-E49),"NT " &amp; K49-E49,"…"))</f>
        <v>NT -15753.66008</v>
      </c>
      <c r="AH49" s="315" t="str">
        <f>IF(ISNUMBER(#REF!+H49-N49),#REF!+H49-N49,IF(ISNUMBER(N49-H49),"NT " &amp; N49-H49,"…"))</f>
        <v>NT -9017.727</v>
      </c>
    </row>
    <row r="50" spans="1:2598" s="296" customFormat="1" ht="15" customHeight="1" x14ac:dyDescent="0.15">
      <c r="A50" s="298"/>
      <c r="B50" s="322" t="s">
        <v>267</v>
      </c>
      <c r="C50" s="317" t="s">
        <v>262</v>
      </c>
      <c r="D50" s="304">
        <v>197.08959999999996</v>
      </c>
      <c r="E50" s="303">
        <v>83.064999999999998</v>
      </c>
      <c r="F50" s="303">
        <v>188.74637640961512</v>
      </c>
      <c r="G50" s="304">
        <v>32.450000000000003</v>
      </c>
      <c r="H50" s="303">
        <v>21.557020000000001</v>
      </c>
      <c r="I50" s="319">
        <v>57.581976944454311</v>
      </c>
      <c r="J50" s="320">
        <v>0</v>
      </c>
      <c r="K50" s="303">
        <v>0</v>
      </c>
      <c r="L50" s="303">
        <v>0</v>
      </c>
      <c r="M50" s="304">
        <v>0</v>
      </c>
      <c r="N50" s="303">
        <v>0</v>
      </c>
      <c r="O50" s="319">
        <v>0</v>
      </c>
      <c r="P50" s="284"/>
      <c r="Q50" s="285"/>
      <c r="R50" s="307"/>
      <c r="S50" s="316"/>
      <c r="T50" s="321"/>
      <c r="U50" s="311"/>
      <c r="V50" s="311"/>
      <c r="W50" s="311"/>
      <c r="X50" s="311"/>
      <c r="Y50" s="311"/>
      <c r="Z50" s="311"/>
      <c r="AA50" s="311"/>
      <c r="AB50" s="312"/>
      <c r="AC50" s="285"/>
      <c r="AD50" s="313"/>
      <c r="AE50" s="316"/>
      <c r="AF50" s="321"/>
      <c r="AG50" s="314"/>
      <c r="AH50" s="315"/>
    </row>
    <row r="51" spans="1:2598" s="296" customFormat="1" ht="15" customHeight="1" x14ac:dyDescent="0.15">
      <c r="A51" s="298"/>
      <c r="B51" s="322" t="s">
        <v>268</v>
      </c>
      <c r="C51" s="317" t="s">
        <v>262</v>
      </c>
      <c r="D51" s="304">
        <v>2224.6385</v>
      </c>
      <c r="E51" s="303">
        <v>593.41848000000016</v>
      </c>
      <c r="F51" s="303">
        <v>544.63051197846551</v>
      </c>
      <c r="G51" s="304">
        <v>2262.6733999999997</v>
      </c>
      <c r="H51" s="303">
        <v>1194.479</v>
      </c>
      <c r="I51" s="319">
        <v>977.72184877550171</v>
      </c>
      <c r="J51" s="320">
        <v>7.89</v>
      </c>
      <c r="K51" s="303">
        <v>4.7949999999999999</v>
      </c>
      <c r="L51" s="303">
        <v>2.7041200000000005</v>
      </c>
      <c r="M51" s="304">
        <v>0</v>
      </c>
      <c r="N51" s="303">
        <v>0</v>
      </c>
      <c r="O51" s="319">
        <v>0</v>
      </c>
      <c r="P51" s="284"/>
      <c r="Q51" s="285"/>
      <c r="R51" s="307"/>
      <c r="S51" s="316"/>
      <c r="T51" s="321"/>
      <c r="U51" s="311"/>
      <c r="V51" s="311"/>
      <c r="W51" s="311"/>
      <c r="X51" s="311"/>
      <c r="Y51" s="311"/>
      <c r="Z51" s="311"/>
      <c r="AA51" s="311"/>
      <c r="AB51" s="312"/>
      <c r="AC51" s="285"/>
      <c r="AD51" s="313"/>
      <c r="AE51" s="316"/>
      <c r="AF51" s="321"/>
      <c r="AG51" s="314"/>
      <c r="AH51" s="315"/>
    </row>
    <row r="52" spans="1:2598" s="296" customFormat="1" ht="15" customHeight="1" x14ac:dyDescent="0.15">
      <c r="A52" s="298" t="s">
        <v>183</v>
      </c>
      <c r="B52" s="341" t="s">
        <v>61</v>
      </c>
      <c r="C52" s="300" t="s">
        <v>262</v>
      </c>
      <c r="D52" s="304">
        <v>3.5999999999999999E-3</v>
      </c>
      <c r="E52" s="303">
        <v>0.9</v>
      </c>
      <c r="F52" s="303">
        <v>1.7796996307839843</v>
      </c>
      <c r="G52" s="304">
        <v>0.111724</v>
      </c>
      <c r="H52" s="303">
        <v>58.482999999999997</v>
      </c>
      <c r="I52" s="319">
        <v>55.890547262579084</v>
      </c>
      <c r="J52" s="306">
        <v>0</v>
      </c>
      <c r="K52" s="303">
        <v>0</v>
      </c>
      <c r="L52" s="303">
        <v>0</v>
      </c>
      <c r="M52" s="304">
        <v>0</v>
      </c>
      <c r="N52" s="303">
        <v>0</v>
      </c>
      <c r="O52" s="319">
        <v>0</v>
      </c>
      <c r="P52" s="284"/>
      <c r="Q52" s="285"/>
      <c r="R52" s="307" t="str">
        <f>A52</f>
        <v>8.1.NC.T</v>
      </c>
      <c r="S52" s="342" t="str">
        <f>B52</f>
        <v>of which: Tropical</v>
      </c>
      <c r="T52" s="309" t="s">
        <v>263</v>
      </c>
      <c r="U52" s="311" t="str">
        <f>IF(AND(ISNUMBER(E52/E49),E52&gt;E49),"&gt; 6.2.NC !!","")</f>
        <v/>
      </c>
      <c r="V52" s="311" t="str">
        <f>IF(AND(ISNUMBER(F52/F49),F52&gt;F49),"&gt; 6.2.NC !!","")</f>
        <v/>
      </c>
      <c r="W52" s="311" t="str">
        <f>IF(AND(ISNUMBER(H52/H49),H52&gt;H49),"&gt; 6.2.NC !!","")</f>
        <v/>
      </c>
      <c r="X52" s="311" t="str">
        <f>IF(AND(ISNUMBER(I52/I49),I52&gt;I49),"&gt; 6.2.NC !!","")</f>
        <v/>
      </c>
      <c r="Y52" s="311" t="str">
        <f>IF(AND(ISNUMBER(K52/K49),K52&gt;K49),"&gt; 6.2.NC !!","")</f>
        <v/>
      </c>
      <c r="Z52" s="311" t="str">
        <f>IF(AND(ISNUMBER(L52/L49),L52&gt;L49),"&gt; 6.2.NC !!","")</f>
        <v/>
      </c>
      <c r="AA52" s="311" t="str">
        <f t="shared" ref="AA52:AB52" si="16">IF(AND(ISNUMBER(N52/N49),N52&gt;N49),"&gt; 6.2.NC !!","")</f>
        <v/>
      </c>
      <c r="AB52" s="312" t="str">
        <f t="shared" si="16"/>
        <v/>
      </c>
      <c r="AC52" s="285" t="s">
        <v>0</v>
      </c>
      <c r="AD52" s="313" t="str">
        <f>A52</f>
        <v>8.1.NC.T</v>
      </c>
      <c r="AE52" s="342" t="str">
        <f>B52</f>
        <v>of which: Tropical</v>
      </c>
      <c r="AF52" s="309" t="s">
        <v>263</v>
      </c>
      <c r="AG52" s="314" t="str">
        <f>IF(ISNUMBER(#REF!+E52-K52),#REF!+E52-K52,IF(ISNUMBER(K52-E52),"NT " &amp; K52-E52,"…"))</f>
        <v>NT -0.9</v>
      </c>
      <c r="AH52" s="315" t="str">
        <f>IF(ISNUMBER(#REF!+H52-N52),#REF!+H52-N52,IF(ISNUMBER(N52-H52),"NT " &amp; N52-H52,"…"))</f>
        <v>NT -58.483</v>
      </c>
    </row>
    <row r="53" spans="1:2598" s="296" customFormat="1" ht="15" customHeight="1" x14ac:dyDescent="0.15">
      <c r="A53" s="298"/>
      <c r="B53" s="322" t="s">
        <v>269</v>
      </c>
      <c r="C53" s="317" t="s">
        <v>262</v>
      </c>
      <c r="D53" s="329">
        <v>27746.859000000004</v>
      </c>
      <c r="E53" s="328">
        <v>15752.760079999993</v>
      </c>
      <c r="F53" s="328">
        <v>9645.0814551117128</v>
      </c>
      <c r="G53" s="329">
        <v>16164.710634131185</v>
      </c>
      <c r="H53" s="328">
        <v>8959.2440000000006</v>
      </c>
      <c r="I53" s="319">
        <v>5491.2572558196989</v>
      </c>
      <c r="J53" s="306">
        <v>0</v>
      </c>
      <c r="K53" s="328">
        <v>0</v>
      </c>
      <c r="L53" s="328">
        <v>0</v>
      </c>
      <c r="M53" s="329">
        <v>0</v>
      </c>
      <c r="N53" s="328">
        <v>0</v>
      </c>
      <c r="O53" s="305">
        <v>0</v>
      </c>
      <c r="P53" s="284"/>
      <c r="Q53" s="285"/>
      <c r="R53" s="307"/>
      <c r="S53" s="342"/>
      <c r="T53" s="332"/>
      <c r="U53" s="311"/>
      <c r="V53" s="311"/>
      <c r="W53" s="311"/>
      <c r="X53" s="311"/>
      <c r="Y53" s="311"/>
      <c r="Z53" s="311"/>
      <c r="AA53" s="311"/>
      <c r="AB53" s="312"/>
      <c r="AC53" s="285"/>
      <c r="AD53" s="313"/>
      <c r="AE53" s="342"/>
      <c r="AF53" s="332"/>
      <c r="AG53" s="314"/>
      <c r="AH53" s="315"/>
    </row>
    <row r="54" spans="1:2598" s="296" customFormat="1" ht="15" customHeight="1" x14ac:dyDescent="0.15">
      <c r="A54" s="298"/>
      <c r="B54" s="322" t="s">
        <v>267</v>
      </c>
      <c r="C54" s="317" t="s">
        <v>262</v>
      </c>
      <c r="D54" s="329">
        <v>197.08959999999996</v>
      </c>
      <c r="E54" s="328">
        <v>83.064999999999998</v>
      </c>
      <c r="F54" s="328">
        <v>188.74637640961512</v>
      </c>
      <c r="G54" s="329">
        <v>32.450000000000003</v>
      </c>
      <c r="H54" s="328">
        <v>21.557020000000001</v>
      </c>
      <c r="I54" s="319">
        <v>57.581976944454311</v>
      </c>
      <c r="J54" s="306">
        <v>0</v>
      </c>
      <c r="K54" s="328">
        <v>0</v>
      </c>
      <c r="L54" s="328">
        <v>0</v>
      </c>
      <c r="M54" s="329">
        <v>0</v>
      </c>
      <c r="N54" s="328">
        <v>0</v>
      </c>
      <c r="O54" s="305">
        <v>0</v>
      </c>
      <c r="P54" s="284"/>
      <c r="Q54" s="285"/>
      <c r="R54" s="307"/>
      <c r="S54" s="342"/>
      <c r="T54" s="332"/>
      <c r="U54" s="311"/>
      <c r="V54" s="311"/>
      <c r="W54" s="311"/>
      <c r="X54" s="311"/>
      <c r="Y54" s="311"/>
      <c r="Z54" s="311"/>
      <c r="AA54" s="311"/>
      <c r="AB54" s="312"/>
      <c r="AC54" s="285"/>
      <c r="AD54" s="313"/>
      <c r="AE54" s="342"/>
      <c r="AF54" s="332"/>
      <c r="AG54" s="314"/>
      <c r="AH54" s="315"/>
    </row>
    <row r="55" spans="1:2598" s="296" customFormat="1" ht="15" customHeight="1" x14ac:dyDescent="0.15">
      <c r="A55" s="298"/>
      <c r="B55" s="322" t="s">
        <v>268</v>
      </c>
      <c r="C55" s="317" t="s">
        <v>262</v>
      </c>
      <c r="D55" s="329">
        <v>2224.6385</v>
      </c>
      <c r="E55" s="328">
        <v>593.41848000000016</v>
      </c>
      <c r="F55" s="328">
        <v>544.63051197846551</v>
      </c>
      <c r="G55" s="329">
        <v>2262.6733999999997</v>
      </c>
      <c r="H55" s="328">
        <v>1194.479</v>
      </c>
      <c r="I55" s="319">
        <v>977.72184877550171</v>
      </c>
      <c r="J55" s="306">
        <v>7.89</v>
      </c>
      <c r="K55" s="328">
        <v>4.7949999999999999</v>
      </c>
      <c r="L55" s="328">
        <v>2.7041200000000005</v>
      </c>
      <c r="M55" s="329">
        <v>0</v>
      </c>
      <c r="N55" s="328">
        <v>0</v>
      </c>
      <c r="O55" s="305">
        <v>0</v>
      </c>
      <c r="P55" s="284"/>
      <c r="Q55" s="285"/>
      <c r="R55" s="307"/>
      <c r="S55" s="342"/>
      <c r="T55" s="332"/>
      <c r="U55" s="311"/>
      <c r="V55" s="311"/>
      <c r="W55" s="311"/>
      <c r="X55" s="311"/>
      <c r="Y55" s="311"/>
      <c r="Z55" s="311"/>
      <c r="AA55" s="311"/>
      <c r="AB55" s="312"/>
      <c r="AC55" s="285"/>
      <c r="AD55" s="313"/>
      <c r="AE55" s="342"/>
      <c r="AF55" s="332"/>
      <c r="AG55" s="314"/>
      <c r="AH55" s="315"/>
    </row>
    <row r="56" spans="1:2598" s="296" customFormat="1" ht="15" customHeight="1" x14ac:dyDescent="0.15">
      <c r="A56" s="298" t="s">
        <v>130</v>
      </c>
      <c r="B56" s="394" t="s">
        <v>126</v>
      </c>
      <c r="C56" s="317" t="s">
        <v>262</v>
      </c>
      <c r="D56" s="329">
        <v>142.58731299999994</v>
      </c>
      <c r="E56" s="328">
        <v>74380.877519999995</v>
      </c>
      <c r="F56" s="328">
        <v>23216.777355286802</v>
      </c>
      <c r="G56" s="329">
        <v>155.19944306601101</v>
      </c>
      <c r="H56" s="328">
        <v>96492.653460000045</v>
      </c>
      <c r="I56" s="319">
        <v>28592.384856808138</v>
      </c>
      <c r="J56" s="306">
        <v>14.158005000000001</v>
      </c>
      <c r="K56" s="328">
        <v>8963.1299999999992</v>
      </c>
      <c r="L56" s="328">
        <v>3369.914359491569</v>
      </c>
      <c r="M56" s="329">
        <v>31.507173000000009</v>
      </c>
      <c r="N56" s="328">
        <v>19716.859999999997</v>
      </c>
      <c r="O56" s="305">
        <v>7199.2092719834718</v>
      </c>
      <c r="P56" s="284"/>
      <c r="Q56" s="285"/>
      <c r="R56" s="307" t="str">
        <f t="shared" ref="R56:S60" si="17">A56</f>
        <v>8.2</v>
      </c>
      <c r="S56" s="371" t="str">
        <f t="shared" si="17"/>
        <v>PARTICLE BOARD, ORIENTED STRANDBOARD (OSB) AND SIMILAR BOARD</v>
      </c>
      <c r="T56" s="332" t="s">
        <v>263</v>
      </c>
      <c r="U56" s="311"/>
      <c r="V56" s="311"/>
      <c r="W56" s="311"/>
      <c r="X56" s="311"/>
      <c r="Y56" s="311"/>
      <c r="Z56" s="311"/>
      <c r="AA56" s="311"/>
      <c r="AB56" s="312"/>
      <c r="AC56" s="285"/>
      <c r="AD56" s="313" t="str">
        <f t="shared" ref="AD56:AE60" si="18">A56</f>
        <v>8.2</v>
      </c>
      <c r="AE56" s="371" t="str">
        <f t="shared" si="18"/>
        <v>PARTICLE BOARD, ORIENTED STRANDBOARD (OSB) AND SIMILAR BOARD</v>
      </c>
      <c r="AF56" s="332" t="s">
        <v>263</v>
      </c>
      <c r="AG56" s="314" t="str">
        <f>IF(ISNUMBER(#REF!+E56-K56),#REF!+E56-K56,IF(ISNUMBER(K56-E56),"NT " &amp; K56-E56,"…"))</f>
        <v>NT -65417.74752</v>
      </c>
      <c r="AH56" s="315" t="str">
        <f>IF(ISNUMBER(#REF!+H56-N56),#REF!+H56-N56,IF(ISNUMBER(N56-H56),"NT " &amp; N56-H56,"…"))</f>
        <v>NT -76775.79346</v>
      </c>
    </row>
    <row r="57" spans="1:2598" s="296" customFormat="1" ht="15" customHeight="1" x14ac:dyDescent="0.15">
      <c r="A57" s="298" t="s">
        <v>184</v>
      </c>
      <c r="B57" s="395" t="s">
        <v>107</v>
      </c>
      <c r="C57" s="300" t="s">
        <v>262</v>
      </c>
      <c r="D57" s="304">
        <v>3.9050399999999978</v>
      </c>
      <c r="E57" s="303">
        <v>2302.4340200000001</v>
      </c>
      <c r="F57" s="303">
        <v>892.80155598432646</v>
      </c>
      <c r="G57" s="304">
        <v>4.1339746833536113</v>
      </c>
      <c r="H57" s="303">
        <v>2404.18055</v>
      </c>
      <c r="I57" s="319">
        <v>1018.9734766351959</v>
      </c>
      <c r="J57" s="306">
        <v>0</v>
      </c>
      <c r="K57" s="303">
        <v>0</v>
      </c>
      <c r="L57" s="303">
        <v>0</v>
      </c>
      <c r="M57" s="304">
        <v>0</v>
      </c>
      <c r="N57" s="303">
        <v>0</v>
      </c>
      <c r="O57" s="319">
        <v>0</v>
      </c>
      <c r="P57" s="284"/>
      <c r="Q57" s="285"/>
      <c r="R57" s="307" t="str">
        <f t="shared" si="17"/>
        <v>8.2.1</v>
      </c>
      <c r="S57" s="396" t="str">
        <f t="shared" si="17"/>
        <v>of which: ORIENTED STRANDBOARD (OSB)</v>
      </c>
      <c r="T57" s="309" t="s">
        <v>263</v>
      </c>
      <c r="U57" s="311" t="str">
        <f>IF(AND(ISNUMBER(E57/E56),E57&gt;E56),"&gt; 6.3 !!","")</f>
        <v/>
      </c>
      <c r="V57" s="311" t="str">
        <f>IF(AND(ISNUMBER(F57/F56),F57&gt;F56),"&gt; 6.3 !!","")</f>
        <v/>
      </c>
      <c r="W57" s="311" t="str">
        <f>IF(AND(ISNUMBER(H57/H56),H57&gt;H56),"&gt; 6.3 !!","")</f>
        <v/>
      </c>
      <c r="X57" s="311" t="str">
        <f>IF(AND(ISNUMBER(I57/I56),I57&gt;I56),"&gt; 6.3 !!","")</f>
        <v/>
      </c>
      <c r="Y57" s="311" t="str">
        <f>IF(AND(ISNUMBER(K57/K56),K57&gt;K56),"&gt; 6.3 !!","")</f>
        <v/>
      </c>
      <c r="Z57" s="311" t="str">
        <f>IF(AND(ISNUMBER(L57/L56),L57&gt;L56),"&gt; 6.3 !!","")</f>
        <v/>
      </c>
      <c r="AA57" s="311" t="str">
        <f t="shared" ref="AA57:AB57" si="19">IF(AND(ISNUMBER(N57/N56),N57&gt;N56),"&gt; 6.3 !!","")</f>
        <v/>
      </c>
      <c r="AB57" s="312" t="str">
        <f t="shared" si="19"/>
        <v/>
      </c>
      <c r="AC57" s="285"/>
      <c r="AD57" s="313" t="str">
        <f t="shared" si="18"/>
        <v>8.2.1</v>
      </c>
      <c r="AE57" s="396" t="str">
        <f t="shared" si="18"/>
        <v>of which: ORIENTED STRANDBOARD (OSB)</v>
      </c>
      <c r="AF57" s="309" t="s">
        <v>263</v>
      </c>
      <c r="AG57" s="314" t="str">
        <f>IF(ISNUMBER(#REF!+E57-K57),#REF!+E57-K57,IF(ISNUMBER(K57-E57),"NT " &amp; K57-E57,"…"))</f>
        <v>NT -2302.43402</v>
      </c>
      <c r="AH57" s="315" t="str">
        <f>IF(ISNUMBER(#REF!+H57-N57),#REF!+H57-N57,IF(ISNUMBER(N57-H57),"NT " &amp; N57-H57,"…"))</f>
        <v>NT -2404.18055</v>
      </c>
    </row>
    <row r="58" spans="1:2598" s="296" customFormat="1" ht="15" customHeight="1" x14ac:dyDescent="0.15">
      <c r="A58" s="298" t="s">
        <v>185</v>
      </c>
      <c r="B58" s="371" t="s">
        <v>33</v>
      </c>
      <c r="C58" s="333" t="s">
        <v>270</v>
      </c>
      <c r="D58" s="329">
        <v>6765.0388840571432</v>
      </c>
      <c r="E58" s="328">
        <v>42074.918780000022</v>
      </c>
      <c r="F58" s="328">
        <v>24618.780718835558</v>
      </c>
      <c r="G58" s="329">
        <v>8475.1889610098642</v>
      </c>
      <c r="H58" s="328">
        <v>51950.441370000037</v>
      </c>
      <c r="I58" s="305">
        <v>30837.921314844429</v>
      </c>
      <c r="J58" s="338">
        <v>194.90990000000005</v>
      </c>
      <c r="K58" s="328">
        <v>1353.3365600000004</v>
      </c>
      <c r="L58" s="328">
        <v>802.68942668466218</v>
      </c>
      <c r="M58" s="329">
        <v>546.09942000000024</v>
      </c>
      <c r="N58" s="328">
        <v>2432.6932000000006</v>
      </c>
      <c r="O58" s="305">
        <v>1083.7422519115364</v>
      </c>
      <c r="P58" s="284"/>
      <c r="Q58" s="285"/>
      <c r="R58" s="307" t="str">
        <f t="shared" si="17"/>
        <v>8.3</v>
      </c>
      <c r="S58" s="371" t="str">
        <f t="shared" si="17"/>
        <v xml:space="preserve">FIBREBOARD </v>
      </c>
      <c r="T58" s="332" t="s">
        <v>263</v>
      </c>
      <c r="U58" s="397">
        <f>E58-(E59+E60+E62)</f>
        <v>19054.855370000027</v>
      </c>
      <c r="V58" s="397">
        <f>F58-(F59+F60+F62)</f>
        <v>11662.255777947557</v>
      </c>
      <c r="W58" s="397">
        <f>H58-(H59+H60+H62)</f>
        <v>23920.003765000038</v>
      </c>
      <c r="X58" s="397">
        <f>I58-(I59+I60+I62)</f>
        <v>14396.624744231256</v>
      </c>
      <c r="Y58" s="397">
        <f>K58-(K59+K60+K62)</f>
        <v>954.97500000000036</v>
      </c>
      <c r="Z58" s="397">
        <f>L58-(L59+L60+L62)</f>
        <v>513.86682787303187</v>
      </c>
      <c r="AA58" s="397">
        <f t="shared" ref="AA58:AB58" si="20">N58-(N59+N60+N62)</f>
        <v>1417.9010000000003</v>
      </c>
      <c r="AB58" s="398">
        <f t="shared" si="20"/>
        <v>667.95875973226202</v>
      </c>
      <c r="AC58" s="399"/>
      <c r="AD58" s="313" t="str">
        <f t="shared" si="18"/>
        <v>8.3</v>
      </c>
      <c r="AE58" s="371" t="str">
        <f t="shared" si="18"/>
        <v xml:space="preserve">FIBREBOARD </v>
      </c>
      <c r="AF58" s="332" t="s">
        <v>263</v>
      </c>
      <c r="AG58" s="314" t="str">
        <f>IF(ISNUMBER(#REF!+E58-K58),#REF!+E58-K58,IF(ISNUMBER(K58-E58),"NT " &amp; K58-E58,"…"))</f>
        <v>NT -40721.58222</v>
      </c>
      <c r="AH58" s="315" t="str">
        <f>IF(ISNUMBER(#REF!+H58-N58),#REF!+H58-N58,IF(ISNUMBER(N58-H58),"NT " &amp; N58-H58,"…"))</f>
        <v>NT -49517.74817</v>
      </c>
    </row>
    <row r="59" spans="1:2598" s="296" customFormat="1" ht="15" customHeight="1" x14ac:dyDescent="0.15">
      <c r="A59" s="298" t="s">
        <v>186</v>
      </c>
      <c r="B59" s="316" t="s">
        <v>34</v>
      </c>
      <c r="C59" s="317" t="s">
        <v>270</v>
      </c>
      <c r="D59" s="304">
        <v>1438.6429499999997</v>
      </c>
      <c r="E59" s="303">
        <v>6281.5746600000002</v>
      </c>
      <c r="F59" s="303">
        <v>4013.2183735167409</v>
      </c>
      <c r="G59" s="304">
        <v>1746.0924287155649</v>
      </c>
      <c r="H59" s="303">
        <v>9264.6494049999983</v>
      </c>
      <c r="I59" s="319">
        <v>6317.7113058561772</v>
      </c>
      <c r="J59" s="320">
        <v>0</v>
      </c>
      <c r="K59" s="303">
        <v>0</v>
      </c>
      <c r="L59" s="303">
        <v>0</v>
      </c>
      <c r="M59" s="304">
        <v>0</v>
      </c>
      <c r="N59" s="303">
        <v>0</v>
      </c>
      <c r="O59" s="319">
        <v>0</v>
      </c>
      <c r="P59" s="284"/>
      <c r="Q59" s="285"/>
      <c r="R59" s="307" t="str">
        <f t="shared" si="17"/>
        <v>8.3.1</v>
      </c>
      <c r="S59" s="316" t="str">
        <f t="shared" si="17"/>
        <v xml:space="preserve">HARDBOARD </v>
      </c>
      <c r="T59" s="321" t="s">
        <v>263</v>
      </c>
      <c r="U59" s="311"/>
      <c r="V59" s="311"/>
      <c r="W59" s="311"/>
      <c r="X59" s="311"/>
      <c r="Y59" s="311"/>
      <c r="Z59" s="311"/>
      <c r="AA59" s="311"/>
      <c r="AB59" s="312"/>
      <c r="AC59" s="285"/>
      <c r="AD59" s="313" t="str">
        <f t="shared" si="18"/>
        <v>8.3.1</v>
      </c>
      <c r="AE59" s="316" t="str">
        <f t="shared" si="18"/>
        <v xml:space="preserve">HARDBOARD </v>
      </c>
      <c r="AF59" s="321" t="s">
        <v>263</v>
      </c>
      <c r="AG59" s="314" t="str">
        <f>IF(ISNUMBER(#REF!+E59-K59),#REF!+E59-K59,IF(ISNUMBER(K59-E59),"NT " &amp; K59-E59,"…"))</f>
        <v>NT -6281.57466</v>
      </c>
      <c r="AH59" s="315" t="str">
        <f>IF(ISNUMBER(#REF!+H59-N59),#REF!+H59-N59,IF(ISNUMBER(N59-H59),"NT " &amp; N59-H59,"…"))</f>
        <v>NT -9264.649405</v>
      </c>
    </row>
    <row r="60" spans="1:2598" s="296" customFormat="1" ht="15" customHeight="1" x14ac:dyDescent="0.15">
      <c r="A60" s="298" t="s">
        <v>187</v>
      </c>
      <c r="B60" s="316" t="s">
        <v>136</v>
      </c>
      <c r="C60" s="317" t="s">
        <v>270</v>
      </c>
      <c r="D60" s="304">
        <v>3433.3658883428579</v>
      </c>
      <c r="E60" s="303">
        <v>16738.488749999997</v>
      </c>
      <c r="F60" s="303">
        <v>8943.3065673712608</v>
      </c>
      <c r="G60" s="304">
        <v>4398.5466142942969</v>
      </c>
      <c r="H60" s="303">
        <v>18765.788200000003</v>
      </c>
      <c r="I60" s="319">
        <v>10123.585264756994</v>
      </c>
      <c r="J60" s="320">
        <v>115.38858000000002</v>
      </c>
      <c r="K60" s="303">
        <v>398.36156000000005</v>
      </c>
      <c r="L60" s="303">
        <v>288.82259881163031</v>
      </c>
      <c r="M60" s="304">
        <v>405.35711000000015</v>
      </c>
      <c r="N60" s="303">
        <v>1014.7922000000002</v>
      </c>
      <c r="O60" s="319">
        <v>415.78349217927433</v>
      </c>
      <c r="P60" s="284"/>
      <c r="Q60" s="285"/>
      <c r="R60" s="307" t="str">
        <f t="shared" si="17"/>
        <v>8.3.2</v>
      </c>
      <c r="S60" s="316" t="str">
        <f t="shared" si="17"/>
        <v>MEDIUM/HIGH DENSITY FIBREBOARD (MDF/HDF)</v>
      </c>
      <c r="T60" s="321" t="s">
        <v>263</v>
      </c>
      <c r="U60" s="311"/>
      <c r="V60" s="311"/>
      <c r="W60" s="311"/>
      <c r="X60" s="311"/>
      <c r="Y60" s="311"/>
      <c r="Z60" s="311"/>
      <c r="AA60" s="311"/>
      <c r="AB60" s="312"/>
      <c r="AC60" s="285"/>
      <c r="AD60" s="313" t="str">
        <f t="shared" si="18"/>
        <v>8.3.2</v>
      </c>
      <c r="AE60" s="316" t="str">
        <f t="shared" si="18"/>
        <v>MEDIUM/HIGH DENSITY FIBREBOARD (MDF/HDF)</v>
      </c>
      <c r="AF60" s="321" t="s">
        <v>263</v>
      </c>
      <c r="AG60" s="373" t="str">
        <f>IF(ISNUMBER(#REF!+E60-K60),#REF!+E60-K60,IF(ISNUMBER(K60-E60),"NT " &amp; K60-E60,"…"))</f>
        <v>NT -16340.12719</v>
      </c>
      <c r="AH60" s="315" t="str">
        <f>IF(ISNUMBER(#REF!+H60-N60),#REF!+H60-N60,IF(ISNUMBER(N60-H60),"NT " &amp; N60-H60,"…"))</f>
        <v>NT -17750.996</v>
      </c>
    </row>
    <row r="61" spans="1:2598" s="296" customFormat="1" ht="15" customHeight="1" x14ac:dyDescent="0.15">
      <c r="A61" s="298"/>
      <c r="B61" s="374" t="s">
        <v>271</v>
      </c>
      <c r="C61" s="317" t="s">
        <v>270</v>
      </c>
      <c r="D61" s="304">
        <v>1759431.9599999993</v>
      </c>
      <c r="E61" s="303">
        <v>18039.936810000021</v>
      </c>
      <c r="F61" s="303">
        <v>10893.312030456987</v>
      </c>
      <c r="G61" s="304">
        <v>2222358.2380000004</v>
      </c>
      <c r="H61" s="303">
        <v>23124.921965000034</v>
      </c>
      <c r="I61" s="319">
        <v>13839.390848032755</v>
      </c>
      <c r="J61" s="320">
        <v>73469.149999999994</v>
      </c>
      <c r="K61" s="303">
        <v>896.94200000000012</v>
      </c>
      <c r="L61" s="303">
        <v>485.16443326851902</v>
      </c>
      <c r="M61" s="304">
        <v>140742.30999999997</v>
      </c>
      <c r="N61" s="303">
        <v>1417.9010000000003</v>
      </c>
      <c r="O61" s="319">
        <v>667.95875973226214</v>
      </c>
      <c r="P61" s="284"/>
      <c r="Q61" s="285"/>
      <c r="R61" s="307"/>
      <c r="S61" s="316"/>
      <c r="T61" s="321"/>
      <c r="U61" s="311"/>
      <c r="V61" s="311"/>
      <c r="W61" s="311"/>
      <c r="X61" s="311"/>
      <c r="Y61" s="311"/>
      <c r="Z61" s="311"/>
      <c r="AA61" s="311"/>
      <c r="AB61" s="312"/>
      <c r="AC61" s="285"/>
      <c r="AD61" s="313"/>
      <c r="AE61" s="316"/>
      <c r="AF61" s="321"/>
      <c r="AG61" s="373"/>
      <c r="AH61" s="315"/>
    </row>
    <row r="62" spans="1:2598" s="296" customFormat="1" ht="15" customHeight="1" x14ac:dyDescent="0.15">
      <c r="A62" s="298" t="s">
        <v>188</v>
      </c>
      <c r="B62" s="316" t="s">
        <v>82</v>
      </c>
      <c r="C62" s="324" t="s">
        <v>270</v>
      </c>
      <c r="D62" s="304">
        <v>0</v>
      </c>
      <c r="E62" s="303">
        <v>0</v>
      </c>
      <c r="F62" s="303">
        <v>0</v>
      </c>
      <c r="G62" s="304">
        <v>0</v>
      </c>
      <c r="H62" s="303">
        <v>0</v>
      </c>
      <c r="I62" s="319">
        <v>0</v>
      </c>
      <c r="J62" s="306">
        <v>0</v>
      </c>
      <c r="K62" s="303">
        <v>0</v>
      </c>
      <c r="L62" s="303">
        <v>0</v>
      </c>
      <c r="M62" s="304">
        <v>0</v>
      </c>
      <c r="N62" s="303">
        <v>0</v>
      </c>
      <c r="O62" s="319">
        <v>0</v>
      </c>
      <c r="P62" s="284"/>
      <c r="Q62" s="285"/>
      <c r="R62" s="372" t="str">
        <f>A62</f>
        <v>8.3.3</v>
      </c>
      <c r="S62" s="384" t="str">
        <f>B62</f>
        <v xml:space="preserve">OTHER FIBREBOARD </v>
      </c>
      <c r="T62" s="309" t="s">
        <v>263</v>
      </c>
      <c r="U62" s="343"/>
      <c r="V62" s="343"/>
      <c r="W62" s="343"/>
      <c r="X62" s="343"/>
      <c r="Y62" s="343"/>
      <c r="Z62" s="343"/>
      <c r="AA62" s="343"/>
      <c r="AB62" s="344"/>
      <c r="AC62" s="285"/>
      <c r="AD62" s="273" t="str">
        <f>A62</f>
        <v>8.3.3</v>
      </c>
      <c r="AE62" s="384" t="str">
        <f>B62</f>
        <v xml:space="preserve">OTHER FIBREBOARD </v>
      </c>
      <c r="AF62" s="309" t="s">
        <v>263</v>
      </c>
      <c r="AG62" s="373" t="str">
        <f>IF(ISNUMBER(#REF!+E62-K62),#REF!+E62-K62,IF(ISNUMBER(K62-E62),"NT " &amp; K62-E62,"…"))</f>
        <v>NT 0</v>
      </c>
      <c r="AH62" s="315" t="str">
        <f>IF(ISNUMBER(#REF!+H62-N62),#REF!+H62-N62,IF(ISNUMBER(N62-H62),"NT " &amp; N62-H62,"…"))</f>
        <v>NT 0</v>
      </c>
    </row>
    <row r="63" spans="1:2598" s="296" customFormat="1" ht="15" customHeight="1" x14ac:dyDescent="0.15">
      <c r="A63" s="325"/>
      <c r="B63" s="326" t="s">
        <v>271</v>
      </c>
      <c r="C63" s="300" t="s">
        <v>270</v>
      </c>
      <c r="D63" s="329">
        <v>1759431.9599999993</v>
      </c>
      <c r="E63" s="328">
        <v>18039.936810000021</v>
      </c>
      <c r="F63" s="328">
        <v>10893.312030456987</v>
      </c>
      <c r="G63" s="329">
        <v>2222358.2380000004</v>
      </c>
      <c r="H63" s="328">
        <v>23124.921965000034</v>
      </c>
      <c r="I63" s="305">
        <v>13839.390848032755</v>
      </c>
      <c r="J63" s="330">
        <v>73469.149999999994</v>
      </c>
      <c r="K63" s="328">
        <v>896.94200000000012</v>
      </c>
      <c r="L63" s="328">
        <v>485.16443326851902</v>
      </c>
      <c r="M63" s="329">
        <v>140742.30999999997</v>
      </c>
      <c r="N63" s="328">
        <v>1417.9010000000003</v>
      </c>
      <c r="O63" s="305">
        <v>667.95875973226214</v>
      </c>
      <c r="P63" s="284"/>
      <c r="Q63" s="285"/>
      <c r="R63" s="375"/>
      <c r="S63" s="316"/>
      <c r="T63" s="400"/>
      <c r="U63" s="343"/>
      <c r="V63" s="343"/>
      <c r="W63" s="343"/>
      <c r="X63" s="343"/>
      <c r="Y63" s="343"/>
      <c r="Z63" s="343"/>
      <c r="AA63" s="343"/>
      <c r="AB63" s="344"/>
      <c r="AC63" s="285"/>
      <c r="AD63" s="313"/>
      <c r="AE63" s="316"/>
      <c r="AF63" s="400"/>
      <c r="AG63" s="401"/>
      <c r="AH63" s="315"/>
    </row>
    <row r="64" spans="1:2598" s="297" customFormat="1" ht="15" customHeight="1" x14ac:dyDescent="0.15">
      <c r="A64" s="402" t="s">
        <v>131</v>
      </c>
      <c r="B64" s="347" t="s">
        <v>35</v>
      </c>
      <c r="C64" s="403" t="s">
        <v>272</v>
      </c>
      <c r="D64" s="390">
        <v>40.051460000000006</v>
      </c>
      <c r="E64" s="389">
        <v>40.636439999999993</v>
      </c>
      <c r="F64" s="389">
        <v>50.434689260656071</v>
      </c>
      <c r="G64" s="390">
        <v>42.509080000000004</v>
      </c>
      <c r="H64" s="389">
        <v>45.479499999999994</v>
      </c>
      <c r="I64" s="391">
        <v>61.163145806544435</v>
      </c>
      <c r="J64" s="392">
        <v>0</v>
      </c>
      <c r="K64" s="389">
        <v>0</v>
      </c>
      <c r="L64" s="389">
        <v>0</v>
      </c>
      <c r="M64" s="390">
        <v>0</v>
      </c>
      <c r="N64" s="389">
        <v>0</v>
      </c>
      <c r="O64" s="391">
        <v>0</v>
      </c>
      <c r="P64" s="284"/>
      <c r="Q64" s="285"/>
      <c r="R64" s="404" t="str">
        <f t="shared" ref="R64:S87" si="21">A64</f>
        <v>9</v>
      </c>
      <c r="S64" s="278" t="str">
        <f t="shared" si="21"/>
        <v>WOOD PULP</v>
      </c>
      <c r="T64" s="405" t="s">
        <v>60</v>
      </c>
      <c r="U64" s="363">
        <f>E64-(E65+E66+E70)</f>
        <v>0</v>
      </c>
      <c r="V64" s="364">
        <f>F64-(F65+F66+F70)</f>
        <v>0</v>
      </c>
      <c r="W64" s="364">
        <f>H64-(H65+H66+H70)</f>
        <v>0</v>
      </c>
      <c r="X64" s="364">
        <f>I64-(I65+I66+I70)</f>
        <v>0</v>
      </c>
      <c r="Y64" s="364">
        <f>K64-(K65+K66+K70)</f>
        <v>0</v>
      </c>
      <c r="Z64" s="364">
        <f>L64-(L65+L66+L70)</f>
        <v>0</v>
      </c>
      <c r="AA64" s="364">
        <f t="shared" ref="AA64:AB64" si="22">N64-(N65+N66+N70)</f>
        <v>0</v>
      </c>
      <c r="AB64" s="365">
        <f t="shared" si="22"/>
        <v>0</v>
      </c>
      <c r="AC64" s="291"/>
      <c r="AD64" s="292" t="str">
        <f t="shared" ref="AD64:AE87" si="23">A64</f>
        <v>9</v>
      </c>
      <c r="AE64" s="278" t="str">
        <f t="shared" si="23"/>
        <v>WOOD PULP</v>
      </c>
      <c r="AF64" s="405" t="s">
        <v>60</v>
      </c>
      <c r="AG64" s="406" t="str">
        <f>IF(ISNUMBER(#REF!+E64-K64),#REF!+E64-K64,IF(ISNUMBER(K64-E64),"NT " &amp; K64-E64,"…"))</f>
        <v>NT -40.63644</v>
      </c>
      <c r="AH64" s="359" t="str">
        <f>IF(ISNUMBER(#REF!+H64-N64),#REF!+H64-N64,IF(ISNUMBER(N64-H64),"NT " &amp; N64-H64,"…"))</f>
        <v>NT -45.4795</v>
      </c>
      <c r="AI64" s="296"/>
      <c r="AJ64" s="296"/>
      <c r="AK64" s="296"/>
      <c r="AL64" s="296"/>
      <c r="AM64" s="296"/>
      <c r="AN64" s="296"/>
      <c r="AO64" s="296"/>
      <c r="AP64" s="296"/>
      <c r="AQ64" s="296"/>
      <c r="AR64" s="296"/>
      <c r="AS64" s="296"/>
      <c r="AT64" s="296"/>
      <c r="AU64" s="296"/>
      <c r="AV64" s="296"/>
      <c r="AW64" s="296"/>
      <c r="AX64" s="296"/>
      <c r="AY64" s="296"/>
      <c r="AZ64" s="296"/>
      <c r="BA64" s="296"/>
      <c r="BB64" s="296"/>
      <c r="BC64" s="296"/>
      <c r="BD64" s="296"/>
      <c r="BE64" s="296"/>
      <c r="BF64" s="296"/>
      <c r="BG64" s="296"/>
      <c r="BH64" s="296"/>
      <c r="BI64" s="296"/>
      <c r="BJ64" s="296"/>
      <c r="BK64" s="296"/>
      <c r="BL64" s="296"/>
      <c r="BM64" s="296"/>
      <c r="BN64" s="296"/>
      <c r="BO64" s="296"/>
      <c r="BP64" s="296"/>
      <c r="BQ64" s="296"/>
      <c r="BR64" s="296"/>
      <c r="BS64" s="296"/>
      <c r="BT64" s="296"/>
      <c r="BU64" s="296"/>
      <c r="BV64" s="296"/>
      <c r="BW64" s="296"/>
      <c r="BX64" s="296"/>
      <c r="BY64" s="296"/>
      <c r="BZ64" s="296"/>
      <c r="CA64" s="296"/>
      <c r="CB64" s="296"/>
      <c r="CC64" s="296"/>
      <c r="CD64" s="296"/>
      <c r="CE64" s="296"/>
      <c r="CF64" s="296"/>
      <c r="CG64" s="296"/>
      <c r="CH64" s="296"/>
      <c r="CI64" s="296"/>
      <c r="CJ64" s="296"/>
      <c r="CK64" s="296"/>
      <c r="CL64" s="296"/>
      <c r="CM64" s="296"/>
      <c r="CN64" s="296"/>
      <c r="CO64" s="296"/>
      <c r="CP64" s="296"/>
      <c r="CQ64" s="296"/>
      <c r="CR64" s="296"/>
      <c r="CS64" s="296"/>
      <c r="CT64" s="296"/>
      <c r="CU64" s="296"/>
      <c r="CV64" s="296"/>
      <c r="CW64" s="296"/>
      <c r="CX64" s="296"/>
      <c r="CY64" s="296"/>
      <c r="CZ64" s="296"/>
      <c r="DA64" s="296"/>
      <c r="DB64" s="296"/>
      <c r="DC64" s="296"/>
      <c r="DD64" s="296"/>
      <c r="DE64" s="296"/>
      <c r="DF64" s="296"/>
      <c r="DG64" s="296"/>
      <c r="DH64" s="296"/>
      <c r="DI64" s="296"/>
      <c r="DJ64" s="296"/>
      <c r="DK64" s="296"/>
      <c r="DL64" s="296"/>
      <c r="DM64" s="296"/>
      <c r="DN64" s="296"/>
      <c r="DO64" s="296"/>
      <c r="DP64" s="296"/>
      <c r="DQ64" s="296"/>
      <c r="DR64" s="296"/>
      <c r="DS64" s="296"/>
      <c r="DT64" s="296"/>
      <c r="DU64" s="296"/>
      <c r="DV64" s="296"/>
      <c r="DW64" s="296"/>
      <c r="DX64" s="296"/>
      <c r="DY64" s="296"/>
      <c r="DZ64" s="296"/>
      <c r="EA64" s="296"/>
      <c r="EB64" s="296"/>
      <c r="EC64" s="296"/>
      <c r="ED64" s="296"/>
      <c r="EE64" s="296"/>
      <c r="EF64" s="296"/>
      <c r="EG64" s="296"/>
      <c r="EH64" s="296"/>
      <c r="EI64" s="296"/>
      <c r="EJ64" s="296"/>
      <c r="EK64" s="296"/>
      <c r="EL64" s="296"/>
      <c r="EM64" s="296"/>
      <c r="EN64" s="296"/>
      <c r="EO64" s="296"/>
      <c r="EP64" s="296"/>
      <c r="EQ64" s="296"/>
      <c r="ER64" s="296"/>
      <c r="ES64" s="296"/>
      <c r="ET64" s="296"/>
      <c r="EU64" s="296"/>
      <c r="EV64" s="296"/>
      <c r="EW64" s="296"/>
      <c r="EX64" s="296"/>
      <c r="EY64" s="296"/>
      <c r="EZ64" s="296"/>
      <c r="FA64" s="296"/>
      <c r="FB64" s="296"/>
      <c r="FC64" s="296"/>
      <c r="FD64" s="296"/>
      <c r="FE64" s="296"/>
      <c r="FF64" s="296"/>
      <c r="FG64" s="296"/>
      <c r="FH64" s="296"/>
      <c r="FI64" s="296"/>
      <c r="FJ64" s="296"/>
      <c r="FK64" s="296"/>
      <c r="FL64" s="296"/>
      <c r="FM64" s="296"/>
      <c r="FN64" s="296"/>
      <c r="FO64" s="296"/>
      <c r="FP64" s="296"/>
      <c r="FQ64" s="296"/>
      <c r="FR64" s="296"/>
      <c r="FS64" s="296"/>
      <c r="FT64" s="296"/>
      <c r="FU64" s="296"/>
      <c r="FV64" s="296"/>
      <c r="FW64" s="296"/>
      <c r="FX64" s="296"/>
      <c r="FY64" s="296"/>
      <c r="FZ64" s="296"/>
      <c r="GA64" s="296"/>
      <c r="GB64" s="296"/>
      <c r="GC64" s="296"/>
      <c r="GD64" s="296"/>
      <c r="GE64" s="296"/>
      <c r="GF64" s="296"/>
      <c r="GG64" s="296"/>
      <c r="GH64" s="296"/>
      <c r="GI64" s="296"/>
      <c r="GJ64" s="296"/>
      <c r="GK64" s="296"/>
      <c r="GL64" s="296"/>
      <c r="GM64" s="296"/>
      <c r="GN64" s="296"/>
      <c r="GO64" s="296"/>
      <c r="GP64" s="296"/>
      <c r="GQ64" s="296"/>
      <c r="GR64" s="296"/>
      <c r="GS64" s="296"/>
      <c r="GT64" s="296"/>
      <c r="GU64" s="296"/>
      <c r="GV64" s="296"/>
      <c r="GW64" s="296"/>
      <c r="GX64" s="296"/>
      <c r="GY64" s="296"/>
      <c r="GZ64" s="296"/>
      <c r="HA64" s="296"/>
      <c r="HB64" s="296"/>
      <c r="HC64" s="296"/>
      <c r="HD64" s="296"/>
      <c r="HE64" s="296"/>
      <c r="HF64" s="296"/>
      <c r="HG64" s="296"/>
      <c r="HH64" s="296"/>
      <c r="HI64" s="296"/>
      <c r="HJ64" s="296"/>
      <c r="HK64" s="296"/>
      <c r="HL64" s="296"/>
      <c r="HM64" s="296"/>
      <c r="HN64" s="296"/>
      <c r="HO64" s="296"/>
      <c r="HP64" s="296"/>
      <c r="HQ64" s="296"/>
      <c r="HR64" s="296"/>
      <c r="HS64" s="296"/>
      <c r="HT64" s="296"/>
      <c r="HU64" s="296"/>
      <c r="HV64" s="296"/>
      <c r="HW64" s="296"/>
      <c r="HX64" s="296"/>
      <c r="HY64" s="296"/>
      <c r="HZ64" s="296"/>
      <c r="IA64" s="296"/>
      <c r="IB64" s="296"/>
      <c r="IC64" s="296"/>
      <c r="ID64" s="296"/>
      <c r="IE64" s="296"/>
      <c r="IF64" s="296"/>
      <c r="IG64" s="296"/>
      <c r="IH64" s="296"/>
      <c r="II64" s="296"/>
      <c r="IJ64" s="296"/>
      <c r="IK64" s="296"/>
      <c r="IL64" s="296"/>
      <c r="IM64" s="296"/>
      <c r="IN64" s="296"/>
      <c r="IO64" s="296"/>
      <c r="IP64" s="296"/>
      <c r="IQ64" s="296"/>
      <c r="IR64" s="296"/>
      <c r="IS64" s="296"/>
      <c r="IT64" s="296"/>
      <c r="IU64" s="296"/>
      <c r="IV64" s="296"/>
      <c r="IW64" s="296"/>
      <c r="IX64" s="296"/>
      <c r="IY64" s="296"/>
      <c r="IZ64" s="296"/>
      <c r="JA64" s="296"/>
      <c r="JB64" s="296"/>
      <c r="JC64" s="296"/>
      <c r="JD64" s="296"/>
      <c r="JE64" s="296"/>
      <c r="JF64" s="296"/>
      <c r="JG64" s="296"/>
      <c r="JH64" s="296"/>
      <c r="JI64" s="296"/>
      <c r="JJ64" s="296"/>
      <c r="JK64" s="296"/>
      <c r="JL64" s="296"/>
      <c r="JM64" s="296"/>
      <c r="JN64" s="296"/>
      <c r="JO64" s="296"/>
      <c r="JP64" s="296"/>
      <c r="JQ64" s="296"/>
      <c r="JR64" s="296"/>
      <c r="JS64" s="296"/>
      <c r="JT64" s="296"/>
      <c r="JU64" s="296"/>
      <c r="JV64" s="296"/>
      <c r="JW64" s="296"/>
      <c r="JX64" s="296"/>
      <c r="JY64" s="296"/>
      <c r="JZ64" s="296"/>
      <c r="KA64" s="296"/>
      <c r="KB64" s="296"/>
      <c r="KC64" s="296"/>
      <c r="KD64" s="296"/>
      <c r="KE64" s="296"/>
      <c r="KF64" s="296"/>
      <c r="KG64" s="296"/>
      <c r="KH64" s="296"/>
      <c r="KI64" s="296"/>
      <c r="KJ64" s="296"/>
      <c r="KK64" s="296"/>
      <c r="KL64" s="296"/>
      <c r="KM64" s="296"/>
      <c r="KN64" s="296"/>
      <c r="KO64" s="296"/>
      <c r="KP64" s="296"/>
      <c r="KQ64" s="296"/>
      <c r="KR64" s="296"/>
      <c r="KS64" s="296"/>
      <c r="KT64" s="296"/>
      <c r="KU64" s="296"/>
      <c r="KV64" s="296"/>
      <c r="KW64" s="296"/>
      <c r="KX64" s="296"/>
      <c r="KY64" s="296"/>
      <c r="KZ64" s="296"/>
      <c r="LA64" s="296"/>
      <c r="LB64" s="296"/>
      <c r="LC64" s="296"/>
      <c r="LD64" s="296"/>
      <c r="LE64" s="296"/>
      <c r="LF64" s="296"/>
      <c r="LG64" s="296"/>
      <c r="LH64" s="296"/>
      <c r="LI64" s="296"/>
      <c r="LJ64" s="296"/>
      <c r="LK64" s="296"/>
      <c r="LL64" s="296"/>
      <c r="LM64" s="296"/>
      <c r="LN64" s="296"/>
      <c r="LO64" s="296"/>
      <c r="LP64" s="296"/>
      <c r="LQ64" s="296"/>
      <c r="LR64" s="296"/>
      <c r="LS64" s="296"/>
      <c r="LT64" s="296"/>
      <c r="LU64" s="296"/>
      <c r="LV64" s="296"/>
      <c r="LW64" s="296"/>
      <c r="LX64" s="296"/>
      <c r="LY64" s="296"/>
      <c r="LZ64" s="296"/>
      <c r="MA64" s="296"/>
      <c r="MB64" s="296"/>
      <c r="MC64" s="296"/>
      <c r="MD64" s="296"/>
      <c r="ME64" s="296"/>
      <c r="MF64" s="296"/>
      <c r="MG64" s="296"/>
      <c r="MH64" s="296"/>
      <c r="MI64" s="296"/>
      <c r="MJ64" s="296"/>
      <c r="MK64" s="296"/>
      <c r="ML64" s="296"/>
      <c r="MM64" s="296"/>
      <c r="MN64" s="296"/>
      <c r="MO64" s="296"/>
      <c r="MP64" s="296"/>
      <c r="MQ64" s="296"/>
      <c r="MR64" s="296"/>
      <c r="MS64" s="296"/>
      <c r="MT64" s="296"/>
      <c r="MU64" s="296"/>
      <c r="MV64" s="296"/>
      <c r="MW64" s="296"/>
      <c r="MX64" s="296"/>
      <c r="MY64" s="296"/>
      <c r="MZ64" s="296"/>
      <c r="NA64" s="296"/>
      <c r="NB64" s="296"/>
      <c r="NC64" s="296"/>
      <c r="ND64" s="296"/>
      <c r="NE64" s="296"/>
      <c r="NF64" s="296"/>
      <c r="NG64" s="296"/>
      <c r="NH64" s="296"/>
      <c r="NI64" s="296"/>
      <c r="NJ64" s="296"/>
      <c r="NK64" s="296"/>
      <c r="NL64" s="296"/>
      <c r="NM64" s="296"/>
      <c r="NN64" s="296"/>
      <c r="NO64" s="296"/>
      <c r="NP64" s="296"/>
      <c r="NQ64" s="296"/>
      <c r="NR64" s="296"/>
      <c r="NS64" s="296"/>
      <c r="NT64" s="296"/>
      <c r="NU64" s="296"/>
      <c r="NV64" s="296"/>
      <c r="NW64" s="296"/>
      <c r="NX64" s="296"/>
      <c r="NY64" s="296"/>
      <c r="NZ64" s="296"/>
      <c r="OA64" s="296"/>
      <c r="OB64" s="296"/>
      <c r="OC64" s="296"/>
      <c r="OD64" s="296"/>
      <c r="OE64" s="296"/>
      <c r="OF64" s="296"/>
      <c r="OG64" s="296"/>
      <c r="OH64" s="296"/>
      <c r="OI64" s="296"/>
      <c r="OJ64" s="296"/>
      <c r="OK64" s="296"/>
      <c r="OL64" s="296"/>
      <c r="OM64" s="296"/>
      <c r="ON64" s="296"/>
      <c r="OO64" s="296"/>
      <c r="OP64" s="296"/>
      <c r="OQ64" s="296"/>
      <c r="OR64" s="296"/>
      <c r="OS64" s="296"/>
      <c r="OT64" s="296"/>
      <c r="OU64" s="296"/>
      <c r="OV64" s="296"/>
      <c r="OW64" s="296"/>
      <c r="OX64" s="296"/>
      <c r="OY64" s="296"/>
      <c r="OZ64" s="296"/>
      <c r="PA64" s="296"/>
      <c r="PB64" s="296"/>
      <c r="PC64" s="296"/>
      <c r="PD64" s="296"/>
      <c r="PE64" s="296"/>
      <c r="PF64" s="296"/>
      <c r="PG64" s="296"/>
      <c r="PH64" s="296"/>
      <c r="PI64" s="296"/>
      <c r="PJ64" s="296"/>
      <c r="PK64" s="296"/>
      <c r="PL64" s="296"/>
      <c r="PM64" s="296"/>
      <c r="PN64" s="296"/>
      <c r="PO64" s="296"/>
      <c r="PP64" s="296"/>
      <c r="PQ64" s="296"/>
      <c r="PR64" s="296"/>
      <c r="PS64" s="296"/>
      <c r="PT64" s="296"/>
      <c r="PU64" s="296"/>
      <c r="PV64" s="296"/>
      <c r="PW64" s="296"/>
      <c r="PX64" s="296"/>
      <c r="PY64" s="296"/>
      <c r="PZ64" s="296"/>
      <c r="QA64" s="296"/>
      <c r="QB64" s="296"/>
      <c r="QC64" s="296"/>
      <c r="QD64" s="296"/>
      <c r="QE64" s="296"/>
      <c r="QF64" s="296"/>
      <c r="QG64" s="296"/>
      <c r="QH64" s="296"/>
      <c r="QI64" s="296"/>
      <c r="QJ64" s="296"/>
      <c r="QK64" s="296"/>
      <c r="QL64" s="296"/>
      <c r="QM64" s="296"/>
      <c r="QN64" s="296"/>
      <c r="QO64" s="296"/>
      <c r="QP64" s="296"/>
      <c r="QQ64" s="296"/>
      <c r="QR64" s="296"/>
      <c r="QS64" s="296"/>
      <c r="QT64" s="296"/>
      <c r="QU64" s="296"/>
      <c r="QV64" s="296"/>
      <c r="QW64" s="296"/>
      <c r="QX64" s="296"/>
      <c r="QY64" s="296"/>
      <c r="QZ64" s="296"/>
      <c r="RA64" s="296"/>
      <c r="RB64" s="296"/>
      <c r="RC64" s="296"/>
      <c r="RD64" s="296"/>
      <c r="RE64" s="296"/>
      <c r="RF64" s="296"/>
      <c r="RG64" s="296"/>
      <c r="RH64" s="296"/>
      <c r="RI64" s="296"/>
      <c r="RJ64" s="296"/>
      <c r="RK64" s="296"/>
      <c r="RL64" s="296"/>
      <c r="RM64" s="296"/>
      <c r="RN64" s="296"/>
      <c r="RO64" s="296"/>
      <c r="RP64" s="296"/>
      <c r="RQ64" s="296"/>
      <c r="RR64" s="296"/>
      <c r="RS64" s="296"/>
      <c r="RT64" s="296"/>
      <c r="RU64" s="296"/>
      <c r="RV64" s="296"/>
      <c r="RW64" s="296"/>
      <c r="RX64" s="296"/>
      <c r="RY64" s="296"/>
      <c r="RZ64" s="296"/>
      <c r="SA64" s="296"/>
      <c r="SB64" s="296"/>
      <c r="SC64" s="296"/>
      <c r="SD64" s="296"/>
      <c r="SE64" s="296"/>
      <c r="SF64" s="296"/>
      <c r="SG64" s="296"/>
      <c r="SH64" s="296"/>
      <c r="SI64" s="296"/>
      <c r="SJ64" s="296"/>
      <c r="SK64" s="296"/>
      <c r="SL64" s="296"/>
      <c r="SM64" s="296"/>
      <c r="SN64" s="296"/>
      <c r="SO64" s="296"/>
      <c r="SP64" s="296"/>
      <c r="SQ64" s="296"/>
      <c r="SR64" s="296"/>
      <c r="SS64" s="296"/>
      <c r="ST64" s="296"/>
      <c r="SU64" s="296"/>
      <c r="SV64" s="296"/>
      <c r="SW64" s="296"/>
      <c r="SX64" s="296"/>
      <c r="SY64" s="296"/>
      <c r="SZ64" s="296"/>
      <c r="TA64" s="296"/>
      <c r="TB64" s="296"/>
      <c r="TC64" s="296"/>
      <c r="TD64" s="296"/>
      <c r="TE64" s="296"/>
      <c r="TF64" s="296"/>
      <c r="TG64" s="296"/>
      <c r="TH64" s="296"/>
      <c r="TI64" s="296"/>
      <c r="TJ64" s="296"/>
      <c r="TK64" s="296"/>
      <c r="TL64" s="296"/>
      <c r="TM64" s="296"/>
      <c r="TN64" s="296"/>
      <c r="TO64" s="296"/>
      <c r="TP64" s="296"/>
      <c r="TQ64" s="296"/>
      <c r="TR64" s="296"/>
      <c r="TS64" s="296"/>
      <c r="TT64" s="296"/>
      <c r="TU64" s="296"/>
      <c r="TV64" s="296"/>
      <c r="TW64" s="296"/>
      <c r="TX64" s="296"/>
      <c r="TY64" s="296"/>
      <c r="TZ64" s="296"/>
      <c r="UA64" s="296"/>
      <c r="UB64" s="296"/>
      <c r="UC64" s="296"/>
      <c r="UD64" s="296"/>
      <c r="UE64" s="296"/>
      <c r="UF64" s="296"/>
      <c r="UG64" s="296"/>
      <c r="UH64" s="296"/>
      <c r="UI64" s="296"/>
      <c r="UJ64" s="296"/>
      <c r="UK64" s="296"/>
      <c r="UL64" s="296"/>
      <c r="UM64" s="296"/>
      <c r="UN64" s="296"/>
      <c r="UO64" s="296"/>
      <c r="UP64" s="296"/>
      <c r="UQ64" s="296"/>
      <c r="UR64" s="296"/>
      <c r="US64" s="296"/>
      <c r="UT64" s="296"/>
      <c r="UU64" s="296"/>
      <c r="UV64" s="296"/>
      <c r="UW64" s="296"/>
      <c r="UX64" s="296"/>
      <c r="UY64" s="296"/>
      <c r="UZ64" s="296"/>
      <c r="VA64" s="296"/>
      <c r="VB64" s="296"/>
      <c r="VC64" s="296"/>
      <c r="VD64" s="296"/>
      <c r="VE64" s="296"/>
      <c r="VF64" s="296"/>
      <c r="VG64" s="296"/>
      <c r="VH64" s="296"/>
      <c r="VI64" s="296"/>
      <c r="VJ64" s="296"/>
      <c r="VK64" s="296"/>
      <c r="VL64" s="296"/>
      <c r="VM64" s="296"/>
      <c r="VN64" s="296"/>
      <c r="VO64" s="296"/>
      <c r="VP64" s="296"/>
      <c r="VQ64" s="296"/>
      <c r="VR64" s="296"/>
      <c r="VS64" s="296"/>
      <c r="VT64" s="296"/>
      <c r="VU64" s="296"/>
      <c r="VV64" s="296"/>
      <c r="VW64" s="296"/>
      <c r="VX64" s="296"/>
      <c r="VY64" s="296"/>
      <c r="VZ64" s="296"/>
      <c r="WA64" s="296"/>
      <c r="WB64" s="296"/>
      <c r="WC64" s="296"/>
      <c r="WD64" s="296"/>
      <c r="WE64" s="296"/>
      <c r="WF64" s="296"/>
      <c r="WG64" s="296"/>
      <c r="WH64" s="296"/>
      <c r="WI64" s="296"/>
      <c r="WJ64" s="296"/>
      <c r="WK64" s="296"/>
      <c r="WL64" s="296"/>
      <c r="WM64" s="296"/>
      <c r="WN64" s="296"/>
      <c r="WO64" s="296"/>
      <c r="WP64" s="296"/>
      <c r="WQ64" s="296"/>
      <c r="WR64" s="296"/>
      <c r="WS64" s="296"/>
      <c r="WT64" s="296"/>
      <c r="WU64" s="296"/>
      <c r="WV64" s="296"/>
      <c r="WW64" s="296"/>
      <c r="WX64" s="296"/>
      <c r="WY64" s="296"/>
      <c r="WZ64" s="296"/>
      <c r="XA64" s="296"/>
      <c r="XB64" s="296"/>
      <c r="XC64" s="296"/>
      <c r="XD64" s="296"/>
      <c r="XE64" s="296"/>
      <c r="XF64" s="296"/>
      <c r="XG64" s="296"/>
      <c r="XH64" s="296"/>
      <c r="XI64" s="296"/>
      <c r="XJ64" s="296"/>
      <c r="XK64" s="296"/>
      <c r="XL64" s="296"/>
      <c r="XM64" s="296"/>
      <c r="XN64" s="296"/>
      <c r="XO64" s="296"/>
      <c r="XP64" s="296"/>
      <c r="XQ64" s="296"/>
      <c r="XR64" s="296"/>
      <c r="XS64" s="296"/>
      <c r="XT64" s="296"/>
      <c r="XU64" s="296"/>
      <c r="XV64" s="296"/>
      <c r="XW64" s="296"/>
      <c r="XX64" s="296"/>
      <c r="XY64" s="296"/>
      <c r="XZ64" s="296"/>
      <c r="YA64" s="296"/>
      <c r="YB64" s="296"/>
      <c r="YC64" s="296"/>
      <c r="YD64" s="296"/>
      <c r="YE64" s="296"/>
      <c r="YF64" s="296"/>
      <c r="YG64" s="296"/>
      <c r="YH64" s="296"/>
      <c r="YI64" s="296"/>
      <c r="YJ64" s="296"/>
      <c r="YK64" s="296"/>
      <c r="YL64" s="296"/>
      <c r="YM64" s="296"/>
      <c r="YN64" s="296"/>
      <c r="YO64" s="296"/>
      <c r="YP64" s="296"/>
      <c r="YQ64" s="296"/>
      <c r="YR64" s="296"/>
      <c r="YS64" s="296"/>
      <c r="YT64" s="296"/>
      <c r="YU64" s="296"/>
      <c r="YV64" s="296"/>
      <c r="YW64" s="296"/>
      <c r="YX64" s="296"/>
      <c r="YY64" s="296"/>
      <c r="YZ64" s="296"/>
      <c r="ZA64" s="296"/>
      <c r="ZB64" s="296"/>
      <c r="ZC64" s="296"/>
      <c r="ZD64" s="296"/>
      <c r="ZE64" s="296"/>
      <c r="ZF64" s="296"/>
      <c r="ZG64" s="296"/>
      <c r="ZH64" s="296"/>
      <c r="ZI64" s="296"/>
      <c r="ZJ64" s="296"/>
      <c r="ZK64" s="296"/>
      <c r="ZL64" s="296"/>
      <c r="ZM64" s="296"/>
      <c r="ZN64" s="296"/>
      <c r="ZO64" s="296"/>
      <c r="ZP64" s="296"/>
      <c r="ZQ64" s="296"/>
      <c r="ZR64" s="296"/>
      <c r="ZS64" s="296"/>
      <c r="ZT64" s="296"/>
      <c r="ZU64" s="296"/>
      <c r="ZV64" s="296"/>
      <c r="ZW64" s="296"/>
      <c r="ZX64" s="296"/>
      <c r="ZY64" s="296"/>
      <c r="ZZ64" s="296"/>
      <c r="AAA64" s="296"/>
      <c r="AAB64" s="296"/>
      <c r="AAC64" s="296"/>
      <c r="AAD64" s="296"/>
      <c r="AAE64" s="296"/>
      <c r="AAF64" s="296"/>
      <c r="AAG64" s="296"/>
      <c r="AAH64" s="296"/>
      <c r="AAI64" s="296"/>
      <c r="AAJ64" s="296"/>
      <c r="AAK64" s="296"/>
      <c r="AAL64" s="296"/>
      <c r="AAM64" s="296"/>
      <c r="AAN64" s="296"/>
      <c r="AAO64" s="296"/>
      <c r="AAP64" s="296"/>
      <c r="AAQ64" s="296"/>
      <c r="AAR64" s="296"/>
      <c r="AAS64" s="296"/>
      <c r="AAT64" s="296"/>
      <c r="AAU64" s="296"/>
      <c r="AAV64" s="296"/>
      <c r="AAW64" s="296"/>
      <c r="AAX64" s="296"/>
      <c r="AAY64" s="296"/>
      <c r="AAZ64" s="296"/>
      <c r="ABA64" s="296"/>
      <c r="ABB64" s="296"/>
      <c r="ABC64" s="296"/>
      <c r="ABD64" s="296"/>
      <c r="ABE64" s="296"/>
      <c r="ABF64" s="296"/>
      <c r="ABG64" s="296"/>
      <c r="ABH64" s="296"/>
      <c r="ABI64" s="296"/>
      <c r="ABJ64" s="296"/>
      <c r="ABK64" s="296"/>
      <c r="ABL64" s="296"/>
      <c r="ABM64" s="296"/>
      <c r="ABN64" s="296"/>
      <c r="ABO64" s="296"/>
      <c r="ABP64" s="296"/>
      <c r="ABQ64" s="296"/>
      <c r="ABR64" s="296"/>
      <c r="ABS64" s="296"/>
      <c r="ABT64" s="296"/>
      <c r="ABU64" s="296"/>
      <c r="ABV64" s="296"/>
      <c r="ABW64" s="296"/>
      <c r="ABX64" s="296"/>
      <c r="ABY64" s="296"/>
      <c r="ABZ64" s="296"/>
      <c r="ACA64" s="296"/>
      <c r="ACB64" s="296"/>
      <c r="ACC64" s="296"/>
      <c r="ACD64" s="296"/>
      <c r="ACE64" s="296"/>
      <c r="ACF64" s="296"/>
      <c r="ACG64" s="296"/>
      <c r="ACH64" s="296"/>
      <c r="ACI64" s="296"/>
      <c r="ACJ64" s="296"/>
      <c r="ACK64" s="296"/>
      <c r="ACL64" s="296"/>
      <c r="ACM64" s="296"/>
      <c r="ACN64" s="296"/>
      <c r="ACO64" s="296"/>
      <c r="ACP64" s="296"/>
      <c r="ACQ64" s="296"/>
      <c r="ACR64" s="296"/>
      <c r="ACS64" s="296"/>
      <c r="ACT64" s="296"/>
      <c r="ACU64" s="296"/>
      <c r="ACV64" s="296"/>
      <c r="ACW64" s="296"/>
      <c r="ACX64" s="296"/>
      <c r="ACY64" s="296"/>
      <c r="ACZ64" s="296"/>
      <c r="ADA64" s="296"/>
      <c r="ADB64" s="296"/>
      <c r="ADC64" s="296"/>
      <c r="ADD64" s="296"/>
      <c r="ADE64" s="296"/>
      <c r="ADF64" s="296"/>
      <c r="ADG64" s="296"/>
      <c r="ADH64" s="296"/>
      <c r="ADI64" s="296"/>
      <c r="ADJ64" s="296"/>
      <c r="ADK64" s="296"/>
      <c r="ADL64" s="296"/>
      <c r="ADM64" s="296"/>
      <c r="ADN64" s="296"/>
      <c r="ADO64" s="296"/>
      <c r="ADP64" s="296"/>
      <c r="ADQ64" s="296"/>
      <c r="ADR64" s="296"/>
      <c r="ADS64" s="296"/>
      <c r="ADT64" s="296"/>
      <c r="ADU64" s="296"/>
      <c r="ADV64" s="296"/>
      <c r="ADW64" s="296"/>
      <c r="ADX64" s="296"/>
      <c r="ADY64" s="296"/>
      <c r="ADZ64" s="296"/>
      <c r="AEA64" s="296"/>
      <c r="AEB64" s="296"/>
      <c r="AEC64" s="296"/>
      <c r="AED64" s="296"/>
      <c r="AEE64" s="296"/>
      <c r="AEF64" s="296"/>
      <c r="AEG64" s="296"/>
      <c r="AEH64" s="296"/>
      <c r="AEI64" s="296"/>
      <c r="AEJ64" s="296"/>
      <c r="AEK64" s="296"/>
      <c r="AEL64" s="296"/>
      <c r="AEM64" s="296"/>
      <c r="AEN64" s="296"/>
      <c r="AEO64" s="296"/>
      <c r="AEP64" s="296"/>
      <c r="AEQ64" s="296"/>
      <c r="AER64" s="296"/>
      <c r="AES64" s="296"/>
      <c r="AET64" s="296"/>
      <c r="AEU64" s="296"/>
      <c r="AEV64" s="296"/>
      <c r="AEW64" s="296"/>
      <c r="AEX64" s="296"/>
      <c r="AEY64" s="296"/>
      <c r="AEZ64" s="296"/>
      <c r="AFA64" s="296"/>
      <c r="AFB64" s="296"/>
      <c r="AFC64" s="296"/>
      <c r="AFD64" s="296"/>
      <c r="AFE64" s="296"/>
      <c r="AFF64" s="296"/>
      <c r="AFG64" s="296"/>
      <c r="AFH64" s="296"/>
      <c r="AFI64" s="296"/>
      <c r="AFJ64" s="296"/>
      <c r="AFK64" s="296"/>
      <c r="AFL64" s="296"/>
      <c r="AFM64" s="296"/>
      <c r="AFN64" s="296"/>
      <c r="AFO64" s="296"/>
      <c r="AFP64" s="296"/>
      <c r="AFQ64" s="296"/>
      <c r="AFR64" s="296"/>
      <c r="AFS64" s="296"/>
      <c r="AFT64" s="296"/>
      <c r="AFU64" s="296"/>
      <c r="AFV64" s="296"/>
      <c r="AFW64" s="296"/>
      <c r="AFX64" s="296"/>
      <c r="AFY64" s="296"/>
      <c r="AFZ64" s="296"/>
      <c r="AGA64" s="296"/>
      <c r="AGB64" s="296"/>
      <c r="AGC64" s="296"/>
      <c r="AGD64" s="296"/>
      <c r="AGE64" s="296"/>
      <c r="AGF64" s="296"/>
      <c r="AGG64" s="296"/>
      <c r="AGH64" s="296"/>
      <c r="AGI64" s="296"/>
      <c r="AGJ64" s="296"/>
      <c r="AGK64" s="296"/>
      <c r="AGL64" s="296"/>
      <c r="AGM64" s="296"/>
      <c r="AGN64" s="296"/>
      <c r="AGO64" s="296"/>
      <c r="AGP64" s="296"/>
      <c r="AGQ64" s="296"/>
      <c r="AGR64" s="296"/>
      <c r="AGS64" s="296"/>
      <c r="AGT64" s="296"/>
      <c r="AGU64" s="296"/>
      <c r="AGV64" s="296"/>
      <c r="AGW64" s="296"/>
      <c r="AGX64" s="296"/>
      <c r="AGY64" s="296"/>
      <c r="AGZ64" s="296"/>
      <c r="AHA64" s="296"/>
      <c r="AHB64" s="296"/>
      <c r="AHC64" s="296"/>
      <c r="AHD64" s="296"/>
      <c r="AHE64" s="296"/>
      <c r="AHF64" s="296"/>
      <c r="AHG64" s="296"/>
      <c r="AHH64" s="296"/>
      <c r="AHI64" s="296"/>
      <c r="AHJ64" s="296"/>
      <c r="AHK64" s="296"/>
      <c r="AHL64" s="296"/>
      <c r="AHM64" s="296"/>
      <c r="AHN64" s="296"/>
      <c r="AHO64" s="296"/>
      <c r="AHP64" s="296"/>
      <c r="AHQ64" s="296"/>
      <c r="AHR64" s="296"/>
      <c r="AHS64" s="296"/>
      <c r="AHT64" s="296"/>
      <c r="AHU64" s="296"/>
      <c r="AHV64" s="296"/>
      <c r="AHW64" s="296"/>
      <c r="AHX64" s="296"/>
      <c r="AHY64" s="296"/>
      <c r="AHZ64" s="296"/>
      <c r="AIA64" s="296"/>
      <c r="AIB64" s="296"/>
      <c r="AIC64" s="296"/>
      <c r="AID64" s="296"/>
      <c r="AIE64" s="296"/>
      <c r="AIF64" s="296"/>
      <c r="AIG64" s="296"/>
      <c r="AIH64" s="296"/>
      <c r="AII64" s="296"/>
      <c r="AIJ64" s="296"/>
      <c r="AIK64" s="296"/>
      <c r="AIL64" s="296"/>
      <c r="AIM64" s="296"/>
      <c r="AIN64" s="296"/>
      <c r="AIO64" s="296"/>
      <c r="AIP64" s="296"/>
      <c r="AIQ64" s="296"/>
      <c r="AIR64" s="296"/>
      <c r="AIS64" s="296"/>
      <c r="AIT64" s="296"/>
      <c r="AIU64" s="296"/>
      <c r="AIV64" s="296"/>
      <c r="AIW64" s="296"/>
      <c r="AIX64" s="296"/>
      <c r="AIY64" s="296"/>
      <c r="AIZ64" s="296"/>
      <c r="AJA64" s="296"/>
      <c r="AJB64" s="296"/>
      <c r="AJC64" s="296"/>
      <c r="AJD64" s="296"/>
      <c r="AJE64" s="296"/>
      <c r="AJF64" s="296"/>
      <c r="AJG64" s="296"/>
      <c r="AJH64" s="296"/>
      <c r="AJI64" s="296"/>
      <c r="AJJ64" s="296"/>
      <c r="AJK64" s="296"/>
      <c r="AJL64" s="296"/>
      <c r="AJM64" s="296"/>
      <c r="AJN64" s="296"/>
      <c r="AJO64" s="296"/>
      <c r="AJP64" s="296"/>
      <c r="AJQ64" s="296"/>
      <c r="AJR64" s="296"/>
      <c r="AJS64" s="296"/>
      <c r="AJT64" s="296"/>
      <c r="AJU64" s="296"/>
      <c r="AJV64" s="296"/>
      <c r="AJW64" s="296"/>
      <c r="AJX64" s="296"/>
      <c r="AJY64" s="296"/>
      <c r="AJZ64" s="296"/>
      <c r="AKA64" s="296"/>
      <c r="AKB64" s="296"/>
      <c r="AKC64" s="296"/>
      <c r="AKD64" s="296"/>
      <c r="AKE64" s="296"/>
      <c r="AKF64" s="296"/>
      <c r="AKG64" s="296"/>
      <c r="AKH64" s="296"/>
      <c r="AKI64" s="296"/>
      <c r="AKJ64" s="296"/>
      <c r="AKK64" s="296"/>
      <c r="AKL64" s="296"/>
      <c r="AKM64" s="296"/>
      <c r="AKN64" s="296"/>
      <c r="AKO64" s="296"/>
      <c r="AKP64" s="296"/>
      <c r="AKQ64" s="296"/>
      <c r="AKR64" s="296"/>
      <c r="AKS64" s="296"/>
      <c r="AKT64" s="296"/>
      <c r="AKU64" s="296"/>
      <c r="AKV64" s="296"/>
      <c r="AKW64" s="296"/>
      <c r="AKX64" s="296"/>
      <c r="AKY64" s="296"/>
      <c r="AKZ64" s="296"/>
      <c r="ALA64" s="296"/>
      <c r="ALB64" s="296"/>
      <c r="ALC64" s="296"/>
      <c r="ALD64" s="296"/>
      <c r="ALE64" s="296"/>
      <c r="ALF64" s="296"/>
      <c r="ALG64" s="296"/>
      <c r="ALH64" s="296"/>
      <c r="ALI64" s="296"/>
      <c r="ALJ64" s="296"/>
      <c r="ALK64" s="296"/>
      <c r="ALL64" s="296"/>
      <c r="ALM64" s="296"/>
      <c r="ALN64" s="296"/>
      <c r="ALO64" s="296"/>
      <c r="ALP64" s="296"/>
      <c r="ALQ64" s="296"/>
      <c r="ALR64" s="296"/>
      <c r="ALS64" s="296"/>
      <c r="ALT64" s="296"/>
      <c r="ALU64" s="296"/>
      <c r="ALV64" s="296"/>
      <c r="ALW64" s="296"/>
      <c r="ALX64" s="296"/>
      <c r="ALY64" s="296"/>
      <c r="ALZ64" s="296"/>
      <c r="AMA64" s="296"/>
      <c r="AMB64" s="296"/>
      <c r="AMC64" s="296"/>
      <c r="AMD64" s="296"/>
      <c r="AME64" s="296"/>
      <c r="AMF64" s="296"/>
      <c r="AMG64" s="296"/>
      <c r="AMH64" s="296"/>
      <c r="AMI64" s="296"/>
      <c r="AMJ64" s="296"/>
      <c r="AMK64" s="296"/>
      <c r="AML64" s="296"/>
      <c r="AMM64" s="296"/>
      <c r="AMN64" s="296"/>
      <c r="AMO64" s="296"/>
      <c r="AMP64" s="296"/>
      <c r="AMQ64" s="296"/>
      <c r="AMR64" s="296"/>
      <c r="AMS64" s="296"/>
      <c r="AMT64" s="296"/>
      <c r="AMU64" s="296"/>
      <c r="AMV64" s="296"/>
      <c r="AMW64" s="296"/>
      <c r="AMX64" s="296"/>
      <c r="AMY64" s="296"/>
      <c r="AMZ64" s="296"/>
      <c r="ANA64" s="296"/>
      <c r="ANB64" s="296"/>
      <c r="ANC64" s="296"/>
      <c r="AND64" s="296"/>
      <c r="ANE64" s="296"/>
      <c r="ANF64" s="296"/>
      <c r="ANG64" s="296"/>
      <c r="ANH64" s="296"/>
      <c r="ANI64" s="296"/>
      <c r="ANJ64" s="296"/>
      <c r="ANK64" s="296"/>
      <c r="ANL64" s="296"/>
      <c r="ANM64" s="296"/>
      <c r="ANN64" s="296"/>
      <c r="ANO64" s="296"/>
      <c r="ANP64" s="296"/>
      <c r="ANQ64" s="296"/>
      <c r="ANR64" s="296"/>
      <c r="ANS64" s="296"/>
      <c r="ANT64" s="296"/>
      <c r="ANU64" s="296"/>
      <c r="ANV64" s="296"/>
      <c r="ANW64" s="296"/>
      <c r="ANX64" s="296"/>
      <c r="ANY64" s="296"/>
      <c r="ANZ64" s="296"/>
      <c r="AOA64" s="296"/>
      <c r="AOB64" s="296"/>
      <c r="AOC64" s="296"/>
      <c r="AOD64" s="296"/>
      <c r="AOE64" s="296"/>
      <c r="AOF64" s="296"/>
      <c r="AOG64" s="296"/>
      <c r="AOH64" s="296"/>
      <c r="AOI64" s="296"/>
      <c r="AOJ64" s="296"/>
      <c r="AOK64" s="296"/>
      <c r="AOL64" s="296"/>
      <c r="AOM64" s="296"/>
      <c r="AON64" s="296"/>
      <c r="AOO64" s="296"/>
      <c r="AOP64" s="296"/>
      <c r="AOQ64" s="296"/>
      <c r="AOR64" s="296"/>
      <c r="AOS64" s="296"/>
      <c r="AOT64" s="296"/>
      <c r="AOU64" s="296"/>
      <c r="AOV64" s="296"/>
      <c r="AOW64" s="296"/>
      <c r="AOX64" s="296"/>
      <c r="AOY64" s="296"/>
      <c r="AOZ64" s="296"/>
      <c r="APA64" s="296"/>
      <c r="APB64" s="296"/>
      <c r="APC64" s="296"/>
      <c r="APD64" s="296"/>
      <c r="APE64" s="296"/>
      <c r="APF64" s="296"/>
      <c r="APG64" s="296"/>
      <c r="APH64" s="296"/>
      <c r="API64" s="296"/>
      <c r="APJ64" s="296"/>
      <c r="APK64" s="296"/>
      <c r="APL64" s="296"/>
      <c r="APM64" s="296"/>
      <c r="APN64" s="296"/>
      <c r="APO64" s="296"/>
      <c r="APP64" s="296"/>
      <c r="APQ64" s="296"/>
      <c r="APR64" s="296"/>
      <c r="APS64" s="296"/>
      <c r="APT64" s="296"/>
      <c r="APU64" s="296"/>
      <c r="APV64" s="296"/>
      <c r="APW64" s="296"/>
      <c r="APX64" s="296"/>
      <c r="APY64" s="296"/>
      <c r="APZ64" s="296"/>
      <c r="AQA64" s="296"/>
      <c r="AQB64" s="296"/>
      <c r="AQC64" s="296"/>
      <c r="AQD64" s="296"/>
      <c r="AQE64" s="296"/>
      <c r="AQF64" s="296"/>
      <c r="AQG64" s="296"/>
      <c r="AQH64" s="296"/>
      <c r="AQI64" s="296"/>
      <c r="AQJ64" s="296"/>
      <c r="AQK64" s="296"/>
      <c r="AQL64" s="296"/>
      <c r="AQM64" s="296"/>
      <c r="AQN64" s="296"/>
      <c r="AQO64" s="296"/>
      <c r="AQP64" s="296"/>
      <c r="AQQ64" s="296"/>
      <c r="AQR64" s="296"/>
      <c r="AQS64" s="296"/>
      <c r="AQT64" s="296"/>
      <c r="AQU64" s="296"/>
      <c r="AQV64" s="296"/>
      <c r="AQW64" s="296"/>
      <c r="AQX64" s="296"/>
      <c r="AQY64" s="296"/>
      <c r="AQZ64" s="296"/>
      <c r="ARA64" s="296"/>
      <c r="ARB64" s="296"/>
      <c r="ARC64" s="296"/>
      <c r="ARD64" s="296"/>
      <c r="ARE64" s="296"/>
      <c r="ARF64" s="296"/>
      <c r="ARG64" s="296"/>
      <c r="ARH64" s="296"/>
      <c r="ARI64" s="296"/>
      <c r="ARJ64" s="296"/>
      <c r="ARK64" s="296"/>
      <c r="ARL64" s="296"/>
      <c r="ARM64" s="296"/>
      <c r="ARN64" s="296"/>
      <c r="ARO64" s="296"/>
      <c r="ARP64" s="296"/>
      <c r="ARQ64" s="296"/>
      <c r="ARR64" s="296"/>
      <c r="ARS64" s="296"/>
      <c r="ART64" s="296"/>
      <c r="ARU64" s="296"/>
      <c r="ARV64" s="296"/>
      <c r="ARW64" s="296"/>
      <c r="ARX64" s="296"/>
      <c r="ARY64" s="296"/>
      <c r="ARZ64" s="296"/>
      <c r="ASA64" s="296"/>
      <c r="ASB64" s="296"/>
      <c r="ASC64" s="296"/>
      <c r="ASD64" s="296"/>
      <c r="ASE64" s="296"/>
      <c r="ASF64" s="296"/>
      <c r="ASG64" s="296"/>
      <c r="ASH64" s="296"/>
      <c r="ASI64" s="296"/>
      <c r="ASJ64" s="296"/>
      <c r="ASK64" s="296"/>
      <c r="ASL64" s="296"/>
      <c r="ASM64" s="296"/>
      <c r="ASN64" s="296"/>
      <c r="ASO64" s="296"/>
      <c r="ASP64" s="296"/>
      <c r="ASQ64" s="296"/>
      <c r="ASR64" s="296"/>
      <c r="ASS64" s="296"/>
      <c r="AST64" s="296"/>
      <c r="ASU64" s="296"/>
      <c r="ASV64" s="296"/>
      <c r="ASW64" s="296"/>
      <c r="ASX64" s="296"/>
      <c r="ASY64" s="296"/>
      <c r="ASZ64" s="296"/>
      <c r="ATA64" s="296"/>
      <c r="ATB64" s="296"/>
      <c r="ATC64" s="296"/>
      <c r="ATD64" s="296"/>
      <c r="ATE64" s="296"/>
      <c r="ATF64" s="296"/>
      <c r="ATG64" s="296"/>
      <c r="ATH64" s="296"/>
      <c r="ATI64" s="296"/>
      <c r="ATJ64" s="296"/>
      <c r="ATK64" s="296"/>
      <c r="ATL64" s="296"/>
      <c r="ATM64" s="296"/>
      <c r="ATN64" s="296"/>
      <c r="ATO64" s="296"/>
      <c r="ATP64" s="296"/>
      <c r="ATQ64" s="296"/>
      <c r="ATR64" s="296"/>
      <c r="ATS64" s="296"/>
      <c r="ATT64" s="296"/>
      <c r="ATU64" s="296"/>
      <c r="ATV64" s="296"/>
      <c r="ATW64" s="296"/>
      <c r="ATX64" s="296"/>
      <c r="ATY64" s="296"/>
      <c r="ATZ64" s="296"/>
      <c r="AUA64" s="296"/>
      <c r="AUB64" s="296"/>
      <c r="AUC64" s="296"/>
      <c r="AUD64" s="296"/>
      <c r="AUE64" s="296"/>
      <c r="AUF64" s="296"/>
      <c r="AUG64" s="296"/>
      <c r="AUH64" s="296"/>
      <c r="AUI64" s="296"/>
      <c r="AUJ64" s="296"/>
      <c r="AUK64" s="296"/>
      <c r="AUL64" s="296"/>
      <c r="AUM64" s="296"/>
      <c r="AUN64" s="296"/>
      <c r="AUO64" s="296"/>
      <c r="AUP64" s="296"/>
      <c r="AUQ64" s="296"/>
      <c r="AUR64" s="296"/>
      <c r="AUS64" s="296"/>
      <c r="AUT64" s="296"/>
      <c r="AUU64" s="296"/>
      <c r="AUV64" s="296"/>
      <c r="AUW64" s="296"/>
      <c r="AUX64" s="296"/>
      <c r="AUY64" s="296"/>
      <c r="AUZ64" s="296"/>
      <c r="AVA64" s="296"/>
      <c r="AVB64" s="296"/>
      <c r="AVC64" s="296"/>
      <c r="AVD64" s="296"/>
      <c r="AVE64" s="296"/>
      <c r="AVF64" s="296"/>
      <c r="AVG64" s="296"/>
      <c r="AVH64" s="296"/>
      <c r="AVI64" s="296"/>
      <c r="AVJ64" s="296"/>
      <c r="AVK64" s="296"/>
      <c r="AVL64" s="296"/>
      <c r="AVM64" s="296"/>
      <c r="AVN64" s="296"/>
      <c r="AVO64" s="296"/>
      <c r="AVP64" s="296"/>
      <c r="AVQ64" s="296"/>
      <c r="AVR64" s="296"/>
      <c r="AVS64" s="296"/>
      <c r="AVT64" s="296"/>
      <c r="AVU64" s="296"/>
      <c r="AVV64" s="296"/>
      <c r="AVW64" s="296"/>
      <c r="AVX64" s="296"/>
      <c r="AVY64" s="296"/>
      <c r="AVZ64" s="296"/>
      <c r="AWA64" s="296"/>
      <c r="AWB64" s="296"/>
      <c r="AWC64" s="296"/>
      <c r="AWD64" s="296"/>
      <c r="AWE64" s="296"/>
      <c r="AWF64" s="296"/>
      <c r="AWG64" s="296"/>
      <c r="AWH64" s="296"/>
      <c r="AWI64" s="296"/>
      <c r="AWJ64" s="296"/>
      <c r="AWK64" s="296"/>
      <c r="AWL64" s="296"/>
      <c r="AWM64" s="296"/>
      <c r="AWN64" s="296"/>
      <c r="AWO64" s="296"/>
      <c r="AWP64" s="296"/>
      <c r="AWQ64" s="296"/>
      <c r="AWR64" s="296"/>
      <c r="AWS64" s="296"/>
      <c r="AWT64" s="296"/>
      <c r="AWU64" s="296"/>
      <c r="AWV64" s="296"/>
      <c r="AWW64" s="296"/>
      <c r="AWX64" s="296"/>
      <c r="AWY64" s="296"/>
      <c r="AWZ64" s="296"/>
      <c r="AXA64" s="296"/>
      <c r="AXB64" s="296"/>
      <c r="AXC64" s="296"/>
      <c r="AXD64" s="296"/>
      <c r="AXE64" s="296"/>
      <c r="AXF64" s="296"/>
      <c r="AXG64" s="296"/>
      <c r="AXH64" s="296"/>
      <c r="AXI64" s="296"/>
      <c r="AXJ64" s="296"/>
      <c r="AXK64" s="296"/>
      <c r="AXL64" s="296"/>
      <c r="AXM64" s="296"/>
      <c r="AXN64" s="296"/>
      <c r="AXO64" s="296"/>
      <c r="AXP64" s="296"/>
      <c r="AXQ64" s="296"/>
      <c r="AXR64" s="296"/>
      <c r="AXS64" s="296"/>
      <c r="AXT64" s="296"/>
      <c r="AXU64" s="296"/>
      <c r="AXV64" s="296"/>
      <c r="AXW64" s="296"/>
      <c r="AXX64" s="296"/>
      <c r="AXY64" s="296"/>
      <c r="AXZ64" s="296"/>
      <c r="AYA64" s="296"/>
      <c r="AYB64" s="296"/>
      <c r="AYC64" s="296"/>
      <c r="AYD64" s="296"/>
      <c r="AYE64" s="296"/>
      <c r="AYF64" s="296"/>
      <c r="AYG64" s="296"/>
      <c r="AYH64" s="296"/>
      <c r="AYI64" s="296"/>
      <c r="AYJ64" s="296"/>
      <c r="AYK64" s="296"/>
      <c r="AYL64" s="296"/>
      <c r="AYM64" s="296"/>
      <c r="AYN64" s="296"/>
      <c r="AYO64" s="296"/>
      <c r="AYP64" s="296"/>
      <c r="AYQ64" s="296"/>
      <c r="AYR64" s="296"/>
      <c r="AYS64" s="296"/>
      <c r="AYT64" s="296"/>
      <c r="AYU64" s="296"/>
      <c r="AYV64" s="296"/>
      <c r="AYW64" s="296"/>
      <c r="AYX64" s="296"/>
      <c r="AYY64" s="296"/>
      <c r="AYZ64" s="296"/>
      <c r="AZA64" s="296"/>
      <c r="AZB64" s="296"/>
      <c r="AZC64" s="296"/>
      <c r="AZD64" s="296"/>
      <c r="AZE64" s="296"/>
      <c r="AZF64" s="296"/>
      <c r="AZG64" s="296"/>
      <c r="AZH64" s="296"/>
      <c r="AZI64" s="296"/>
      <c r="AZJ64" s="296"/>
      <c r="AZK64" s="296"/>
      <c r="AZL64" s="296"/>
      <c r="AZM64" s="296"/>
      <c r="AZN64" s="296"/>
      <c r="AZO64" s="296"/>
      <c r="AZP64" s="296"/>
      <c r="AZQ64" s="296"/>
      <c r="AZR64" s="296"/>
      <c r="AZS64" s="296"/>
      <c r="AZT64" s="296"/>
      <c r="AZU64" s="296"/>
      <c r="AZV64" s="296"/>
      <c r="AZW64" s="296"/>
      <c r="AZX64" s="296"/>
      <c r="AZY64" s="296"/>
      <c r="AZZ64" s="296"/>
      <c r="BAA64" s="296"/>
      <c r="BAB64" s="296"/>
      <c r="BAC64" s="296"/>
      <c r="BAD64" s="296"/>
      <c r="BAE64" s="296"/>
      <c r="BAF64" s="296"/>
      <c r="BAG64" s="296"/>
      <c r="BAH64" s="296"/>
      <c r="BAI64" s="296"/>
      <c r="BAJ64" s="296"/>
      <c r="BAK64" s="296"/>
      <c r="BAL64" s="296"/>
      <c r="BAM64" s="296"/>
      <c r="BAN64" s="296"/>
      <c r="BAO64" s="296"/>
      <c r="BAP64" s="296"/>
      <c r="BAQ64" s="296"/>
      <c r="BAR64" s="296"/>
      <c r="BAS64" s="296"/>
      <c r="BAT64" s="296"/>
      <c r="BAU64" s="296"/>
      <c r="BAV64" s="296"/>
      <c r="BAW64" s="296"/>
      <c r="BAX64" s="296"/>
      <c r="BAY64" s="296"/>
      <c r="BAZ64" s="296"/>
      <c r="BBA64" s="296"/>
      <c r="BBB64" s="296"/>
      <c r="BBC64" s="296"/>
      <c r="BBD64" s="296"/>
      <c r="BBE64" s="296"/>
      <c r="BBF64" s="296"/>
      <c r="BBG64" s="296"/>
      <c r="BBH64" s="296"/>
      <c r="BBI64" s="296"/>
      <c r="BBJ64" s="296"/>
      <c r="BBK64" s="296"/>
      <c r="BBL64" s="296"/>
      <c r="BBM64" s="296"/>
      <c r="BBN64" s="296"/>
      <c r="BBO64" s="296"/>
      <c r="BBP64" s="296"/>
      <c r="BBQ64" s="296"/>
      <c r="BBR64" s="296"/>
      <c r="BBS64" s="296"/>
      <c r="BBT64" s="296"/>
      <c r="BBU64" s="296"/>
      <c r="BBV64" s="296"/>
      <c r="BBW64" s="296"/>
      <c r="BBX64" s="296"/>
      <c r="BBY64" s="296"/>
      <c r="BBZ64" s="296"/>
      <c r="BCA64" s="296"/>
      <c r="BCB64" s="296"/>
      <c r="BCC64" s="296"/>
      <c r="BCD64" s="296"/>
      <c r="BCE64" s="296"/>
      <c r="BCF64" s="296"/>
      <c r="BCG64" s="296"/>
      <c r="BCH64" s="296"/>
      <c r="BCI64" s="296"/>
      <c r="BCJ64" s="296"/>
      <c r="BCK64" s="296"/>
      <c r="BCL64" s="296"/>
      <c r="BCM64" s="296"/>
      <c r="BCN64" s="296"/>
      <c r="BCO64" s="296"/>
      <c r="BCP64" s="296"/>
      <c r="BCQ64" s="296"/>
      <c r="BCR64" s="296"/>
      <c r="BCS64" s="296"/>
      <c r="BCT64" s="296"/>
      <c r="BCU64" s="296"/>
      <c r="BCV64" s="296"/>
      <c r="BCW64" s="296"/>
      <c r="BCX64" s="296"/>
      <c r="BCY64" s="296"/>
      <c r="BCZ64" s="296"/>
      <c r="BDA64" s="296"/>
      <c r="BDB64" s="296"/>
      <c r="BDC64" s="296"/>
      <c r="BDD64" s="296"/>
      <c r="BDE64" s="296"/>
      <c r="BDF64" s="296"/>
      <c r="BDG64" s="296"/>
      <c r="BDH64" s="296"/>
      <c r="BDI64" s="296"/>
      <c r="BDJ64" s="296"/>
      <c r="BDK64" s="296"/>
      <c r="BDL64" s="296"/>
      <c r="BDM64" s="296"/>
      <c r="BDN64" s="296"/>
      <c r="BDO64" s="296"/>
      <c r="BDP64" s="296"/>
      <c r="BDQ64" s="296"/>
      <c r="BDR64" s="296"/>
      <c r="BDS64" s="296"/>
      <c r="BDT64" s="296"/>
      <c r="BDU64" s="296"/>
      <c r="BDV64" s="296"/>
      <c r="BDW64" s="296"/>
      <c r="BDX64" s="296"/>
      <c r="BDY64" s="296"/>
      <c r="BDZ64" s="296"/>
      <c r="BEA64" s="296"/>
      <c r="BEB64" s="296"/>
      <c r="BEC64" s="296"/>
      <c r="BED64" s="296"/>
      <c r="BEE64" s="296"/>
      <c r="BEF64" s="296"/>
      <c r="BEG64" s="296"/>
      <c r="BEH64" s="296"/>
      <c r="BEI64" s="296"/>
      <c r="BEJ64" s="296"/>
      <c r="BEK64" s="296"/>
      <c r="BEL64" s="296"/>
      <c r="BEM64" s="296"/>
      <c r="BEN64" s="296"/>
      <c r="BEO64" s="296"/>
      <c r="BEP64" s="296"/>
      <c r="BEQ64" s="296"/>
      <c r="BER64" s="296"/>
      <c r="BES64" s="296"/>
      <c r="BET64" s="296"/>
      <c r="BEU64" s="296"/>
      <c r="BEV64" s="296"/>
      <c r="BEW64" s="296"/>
      <c r="BEX64" s="296"/>
      <c r="BEY64" s="296"/>
      <c r="BEZ64" s="296"/>
      <c r="BFA64" s="296"/>
      <c r="BFB64" s="296"/>
      <c r="BFC64" s="296"/>
      <c r="BFD64" s="296"/>
      <c r="BFE64" s="296"/>
      <c r="BFF64" s="296"/>
      <c r="BFG64" s="296"/>
      <c r="BFH64" s="296"/>
      <c r="BFI64" s="296"/>
      <c r="BFJ64" s="296"/>
      <c r="BFK64" s="296"/>
      <c r="BFL64" s="296"/>
      <c r="BFM64" s="296"/>
      <c r="BFN64" s="296"/>
      <c r="BFO64" s="296"/>
      <c r="BFP64" s="296"/>
      <c r="BFQ64" s="296"/>
      <c r="BFR64" s="296"/>
      <c r="BFS64" s="296"/>
      <c r="BFT64" s="296"/>
      <c r="BFU64" s="296"/>
      <c r="BFV64" s="296"/>
      <c r="BFW64" s="296"/>
      <c r="BFX64" s="296"/>
      <c r="BFY64" s="296"/>
      <c r="BFZ64" s="296"/>
      <c r="BGA64" s="296"/>
      <c r="BGB64" s="296"/>
      <c r="BGC64" s="296"/>
      <c r="BGD64" s="296"/>
      <c r="BGE64" s="296"/>
      <c r="BGF64" s="296"/>
      <c r="BGG64" s="296"/>
      <c r="BGH64" s="296"/>
      <c r="BGI64" s="296"/>
      <c r="BGJ64" s="296"/>
      <c r="BGK64" s="296"/>
      <c r="BGL64" s="296"/>
      <c r="BGM64" s="296"/>
      <c r="BGN64" s="296"/>
      <c r="BGO64" s="296"/>
      <c r="BGP64" s="296"/>
      <c r="BGQ64" s="296"/>
      <c r="BGR64" s="296"/>
      <c r="BGS64" s="296"/>
      <c r="BGT64" s="296"/>
      <c r="BGU64" s="296"/>
      <c r="BGV64" s="296"/>
      <c r="BGW64" s="296"/>
      <c r="BGX64" s="296"/>
      <c r="BGY64" s="296"/>
      <c r="BGZ64" s="296"/>
      <c r="BHA64" s="296"/>
      <c r="BHB64" s="296"/>
      <c r="BHC64" s="296"/>
      <c r="BHD64" s="296"/>
      <c r="BHE64" s="296"/>
      <c r="BHF64" s="296"/>
      <c r="BHG64" s="296"/>
      <c r="BHH64" s="296"/>
      <c r="BHI64" s="296"/>
      <c r="BHJ64" s="296"/>
      <c r="BHK64" s="296"/>
      <c r="BHL64" s="296"/>
      <c r="BHM64" s="296"/>
      <c r="BHN64" s="296"/>
      <c r="BHO64" s="296"/>
      <c r="BHP64" s="296"/>
      <c r="BHQ64" s="296"/>
      <c r="BHR64" s="296"/>
      <c r="BHS64" s="296"/>
      <c r="BHT64" s="296"/>
      <c r="BHU64" s="296"/>
      <c r="BHV64" s="296"/>
      <c r="BHW64" s="296"/>
      <c r="BHX64" s="296"/>
      <c r="BHY64" s="296"/>
      <c r="BHZ64" s="296"/>
      <c r="BIA64" s="296"/>
      <c r="BIB64" s="296"/>
      <c r="BIC64" s="296"/>
      <c r="BID64" s="296"/>
      <c r="BIE64" s="296"/>
      <c r="BIF64" s="296"/>
      <c r="BIG64" s="296"/>
      <c r="BIH64" s="296"/>
      <c r="BII64" s="296"/>
      <c r="BIJ64" s="296"/>
      <c r="BIK64" s="296"/>
      <c r="BIL64" s="296"/>
      <c r="BIM64" s="296"/>
      <c r="BIN64" s="296"/>
      <c r="BIO64" s="296"/>
      <c r="BIP64" s="296"/>
      <c r="BIQ64" s="296"/>
      <c r="BIR64" s="296"/>
      <c r="BIS64" s="296"/>
      <c r="BIT64" s="296"/>
      <c r="BIU64" s="296"/>
      <c r="BIV64" s="296"/>
      <c r="BIW64" s="296"/>
      <c r="BIX64" s="296"/>
      <c r="BIY64" s="296"/>
      <c r="BIZ64" s="296"/>
      <c r="BJA64" s="296"/>
      <c r="BJB64" s="296"/>
      <c r="BJC64" s="296"/>
      <c r="BJD64" s="296"/>
      <c r="BJE64" s="296"/>
      <c r="BJF64" s="296"/>
      <c r="BJG64" s="296"/>
      <c r="BJH64" s="296"/>
      <c r="BJI64" s="296"/>
      <c r="BJJ64" s="296"/>
      <c r="BJK64" s="296"/>
      <c r="BJL64" s="296"/>
      <c r="BJM64" s="296"/>
      <c r="BJN64" s="296"/>
      <c r="BJO64" s="296"/>
      <c r="BJP64" s="296"/>
      <c r="BJQ64" s="296"/>
      <c r="BJR64" s="296"/>
      <c r="BJS64" s="296"/>
      <c r="BJT64" s="296"/>
      <c r="BJU64" s="296"/>
      <c r="BJV64" s="296"/>
      <c r="BJW64" s="296"/>
      <c r="BJX64" s="296"/>
      <c r="BJY64" s="296"/>
      <c r="BJZ64" s="296"/>
      <c r="BKA64" s="296"/>
      <c r="BKB64" s="296"/>
      <c r="BKC64" s="296"/>
      <c r="BKD64" s="296"/>
      <c r="BKE64" s="296"/>
      <c r="BKF64" s="296"/>
      <c r="BKG64" s="296"/>
      <c r="BKH64" s="296"/>
      <c r="BKI64" s="296"/>
      <c r="BKJ64" s="296"/>
      <c r="BKK64" s="296"/>
      <c r="BKL64" s="296"/>
      <c r="BKM64" s="296"/>
      <c r="BKN64" s="296"/>
      <c r="BKO64" s="296"/>
      <c r="BKP64" s="296"/>
      <c r="BKQ64" s="296"/>
      <c r="BKR64" s="296"/>
      <c r="BKS64" s="296"/>
      <c r="BKT64" s="296"/>
      <c r="BKU64" s="296"/>
      <c r="BKV64" s="296"/>
      <c r="BKW64" s="296"/>
      <c r="BKX64" s="296"/>
      <c r="BKY64" s="296"/>
      <c r="BKZ64" s="296"/>
      <c r="BLA64" s="296"/>
      <c r="BLB64" s="296"/>
      <c r="BLC64" s="296"/>
      <c r="BLD64" s="296"/>
      <c r="BLE64" s="296"/>
      <c r="BLF64" s="296"/>
      <c r="BLG64" s="296"/>
      <c r="BLH64" s="296"/>
      <c r="BLI64" s="296"/>
      <c r="BLJ64" s="296"/>
      <c r="BLK64" s="296"/>
      <c r="BLL64" s="296"/>
      <c r="BLM64" s="296"/>
      <c r="BLN64" s="296"/>
      <c r="BLO64" s="296"/>
      <c r="BLP64" s="296"/>
      <c r="BLQ64" s="296"/>
      <c r="BLR64" s="296"/>
      <c r="BLS64" s="296"/>
      <c r="BLT64" s="296"/>
      <c r="BLU64" s="296"/>
      <c r="BLV64" s="296"/>
      <c r="BLW64" s="296"/>
      <c r="BLX64" s="296"/>
      <c r="BLY64" s="296"/>
      <c r="BLZ64" s="296"/>
      <c r="BMA64" s="296"/>
      <c r="BMB64" s="296"/>
      <c r="BMC64" s="296"/>
      <c r="BMD64" s="296"/>
      <c r="BME64" s="296"/>
      <c r="BMF64" s="296"/>
      <c r="BMG64" s="296"/>
      <c r="BMH64" s="296"/>
      <c r="BMI64" s="296"/>
      <c r="BMJ64" s="296"/>
      <c r="BMK64" s="296"/>
      <c r="BML64" s="296"/>
      <c r="BMM64" s="296"/>
      <c r="BMN64" s="296"/>
      <c r="BMO64" s="296"/>
      <c r="BMP64" s="296"/>
      <c r="BMQ64" s="296"/>
      <c r="BMR64" s="296"/>
      <c r="BMS64" s="296"/>
      <c r="BMT64" s="296"/>
      <c r="BMU64" s="296"/>
      <c r="BMV64" s="296"/>
      <c r="BMW64" s="296"/>
      <c r="BMX64" s="296"/>
      <c r="BMY64" s="296"/>
      <c r="BMZ64" s="296"/>
      <c r="BNA64" s="296"/>
      <c r="BNB64" s="296"/>
      <c r="BNC64" s="296"/>
      <c r="BND64" s="296"/>
      <c r="BNE64" s="296"/>
      <c r="BNF64" s="296"/>
      <c r="BNG64" s="296"/>
      <c r="BNH64" s="296"/>
      <c r="BNI64" s="296"/>
      <c r="BNJ64" s="296"/>
      <c r="BNK64" s="296"/>
      <c r="BNL64" s="296"/>
      <c r="BNM64" s="296"/>
      <c r="BNN64" s="296"/>
      <c r="BNO64" s="296"/>
      <c r="BNP64" s="296"/>
      <c r="BNQ64" s="296"/>
      <c r="BNR64" s="296"/>
      <c r="BNS64" s="296"/>
      <c r="BNT64" s="296"/>
      <c r="BNU64" s="296"/>
      <c r="BNV64" s="296"/>
      <c r="BNW64" s="296"/>
      <c r="BNX64" s="296"/>
      <c r="BNY64" s="296"/>
      <c r="BNZ64" s="296"/>
      <c r="BOA64" s="296"/>
      <c r="BOB64" s="296"/>
      <c r="BOC64" s="296"/>
      <c r="BOD64" s="296"/>
      <c r="BOE64" s="296"/>
      <c r="BOF64" s="296"/>
      <c r="BOG64" s="296"/>
      <c r="BOH64" s="296"/>
      <c r="BOI64" s="296"/>
      <c r="BOJ64" s="296"/>
      <c r="BOK64" s="296"/>
      <c r="BOL64" s="296"/>
      <c r="BOM64" s="296"/>
      <c r="BON64" s="296"/>
      <c r="BOO64" s="296"/>
      <c r="BOP64" s="296"/>
      <c r="BOQ64" s="296"/>
      <c r="BOR64" s="296"/>
      <c r="BOS64" s="296"/>
      <c r="BOT64" s="296"/>
      <c r="BOU64" s="296"/>
      <c r="BOV64" s="296"/>
      <c r="BOW64" s="296"/>
      <c r="BOX64" s="296"/>
      <c r="BOY64" s="296"/>
      <c r="BOZ64" s="296"/>
      <c r="BPA64" s="296"/>
      <c r="BPB64" s="296"/>
      <c r="BPC64" s="296"/>
      <c r="BPD64" s="296"/>
      <c r="BPE64" s="296"/>
      <c r="BPF64" s="296"/>
      <c r="BPG64" s="296"/>
      <c r="BPH64" s="296"/>
      <c r="BPI64" s="296"/>
      <c r="BPJ64" s="296"/>
      <c r="BPK64" s="296"/>
      <c r="BPL64" s="296"/>
      <c r="BPM64" s="296"/>
      <c r="BPN64" s="296"/>
      <c r="BPO64" s="296"/>
      <c r="BPP64" s="296"/>
      <c r="BPQ64" s="296"/>
      <c r="BPR64" s="296"/>
      <c r="BPS64" s="296"/>
      <c r="BPT64" s="296"/>
      <c r="BPU64" s="296"/>
      <c r="BPV64" s="296"/>
      <c r="BPW64" s="296"/>
      <c r="BPX64" s="296"/>
      <c r="BPY64" s="296"/>
      <c r="BPZ64" s="296"/>
      <c r="BQA64" s="296"/>
      <c r="BQB64" s="296"/>
      <c r="BQC64" s="296"/>
      <c r="BQD64" s="296"/>
      <c r="BQE64" s="296"/>
      <c r="BQF64" s="296"/>
      <c r="BQG64" s="296"/>
      <c r="BQH64" s="296"/>
      <c r="BQI64" s="296"/>
      <c r="BQJ64" s="296"/>
      <c r="BQK64" s="296"/>
      <c r="BQL64" s="296"/>
      <c r="BQM64" s="296"/>
      <c r="BQN64" s="296"/>
      <c r="BQO64" s="296"/>
      <c r="BQP64" s="296"/>
      <c r="BQQ64" s="296"/>
      <c r="BQR64" s="296"/>
      <c r="BQS64" s="296"/>
      <c r="BQT64" s="296"/>
      <c r="BQU64" s="296"/>
      <c r="BQV64" s="296"/>
      <c r="BQW64" s="296"/>
      <c r="BQX64" s="296"/>
      <c r="BQY64" s="296"/>
      <c r="BQZ64" s="296"/>
      <c r="BRA64" s="296"/>
      <c r="BRB64" s="296"/>
      <c r="BRC64" s="296"/>
      <c r="BRD64" s="296"/>
      <c r="BRE64" s="296"/>
      <c r="BRF64" s="296"/>
      <c r="BRG64" s="296"/>
      <c r="BRH64" s="296"/>
      <c r="BRI64" s="296"/>
      <c r="BRJ64" s="296"/>
      <c r="BRK64" s="296"/>
      <c r="BRL64" s="296"/>
      <c r="BRM64" s="296"/>
      <c r="BRN64" s="296"/>
      <c r="BRO64" s="296"/>
      <c r="BRP64" s="296"/>
      <c r="BRQ64" s="296"/>
      <c r="BRR64" s="296"/>
      <c r="BRS64" s="296"/>
      <c r="BRT64" s="296"/>
      <c r="BRU64" s="296"/>
      <c r="BRV64" s="296"/>
      <c r="BRW64" s="296"/>
      <c r="BRX64" s="296"/>
      <c r="BRY64" s="296"/>
      <c r="BRZ64" s="296"/>
      <c r="BSA64" s="296"/>
      <c r="BSB64" s="296"/>
      <c r="BSC64" s="296"/>
      <c r="BSD64" s="296"/>
      <c r="BSE64" s="296"/>
      <c r="BSF64" s="296"/>
      <c r="BSG64" s="296"/>
      <c r="BSH64" s="296"/>
      <c r="BSI64" s="296"/>
      <c r="BSJ64" s="296"/>
      <c r="BSK64" s="296"/>
      <c r="BSL64" s="296"/>
      <c r="BSM64" s="296"/>
      <c r="BSN64" s="296"/>
      <c r="BSO64" s="296"/>
      <c r="BSP64" s="296"/>
      <c r="BSQ64" s="296"/>
      <c r="BSR64" s="296"/>
      <c r="BSS64" s="296"/>
      <c r="BST64" s="296"/>
      <c r="BSU64" s="296"/>
      <c r="BSV64" s="296"/>
      <c r="BSW64" s="296"/>
      <c r="BSX64" s="296"/>
      <c r="BSY64" s="296"/>
      <c r="BSZ64" s="296"/>
      <c r="BTA64" s="296"/>
      <c r="BTB64" s="296"/>
      <c r="BTC64" s="296"/>
      <c r="BTD64" s="296"/>
      <c r="BTE64" s="296"/>
      <c r="BTF64" s="296"/>
      <c r="BTG64" s="296"/>
      <c r="BTH64" s="296"/>
      <c r="BTI64" s="296"/>
      <c r="BTJ64" s="296"/>
      <c r="BTK64" s="296"/>
      <c r="BTL64" s="296"/>
      <c r="BTM64" s="296"/>
      <c r="BTN64" s="296"/>
      <c r="BTO64" s="296"/>
      <c r="BTP64" s="296"/>
      <c r="BTQ64" s="296"/>
      <c r="BTR64" s="296"/>
      <c r="BTS64" s="296"/>
      <c r="BTT64" s="296"/>
      <c r="BTU64" s="296"/>
      <c r="BTV64" s="296"/>
      <c r="BTW64" s="296"/>
      <c r="BTX64" s="296"/>
      <c r="BTY64" s="296"/>
      <c r="BTZ64" s="296"/>
      <c r="BUA64" s="296"/>
      <c r="BUB64" s="296"/>
      <c r="BUC64" s="296"/>
      <c r="BUD64" s="296"/>
      <c r="BUE64" s="296"/>
      <c r="BUF64" s="296"/>
      <c r="BUG64" s="296"/>
      <c r="BUH64" s="296"/>
      <c r="BUI64" s="296"/>
      <c r="BUJ64" s="296"/>
      <c r="BUK64" s="296"/>
      <c r="BUL64" s="296"/>
      <c r="BUM64" s="296"/>
      <c r="BUN64" s="296"/>
      <c r="BUO64" s="296"/>
      <c r="BUP64" s="296"/>
      <c r="BUQ64" s="296"/>
      <c r="BUR64" s="296"/>
      <c r="BUS64" s="296"/>
      <c r="BUT64" s="296"/>
      <c r="BUU64" s="296"/>
      <c r="BUV64" s="296"/>
      <c r="BUW64" s="296"/>
      <c r="BUX64" s="296"/>
      <c r="BUY64" s="296"/>
      <c r="BUZ64" s="296"/>
      <c r="BVA64" s="296"/>
      <c r="BVB64" s="296"/>
      <c r="BVC64" s="296"/>
      <c r="BVD64" s="296"/>
      <c r="BVE64" s="296"/>
      <c r="BVF64" s="296"/>
      <c r="BVG64" s="296"/>
      <c r="BVH64" s="296"/>
      <c r="BVI64" s="296"/>
      <c r="BVJ64" s="296"/>
      <c r="BVK64" s="296"/>
      <c r="BVL64" s="296"/>
      <c r="BVM64" s="296"/>
      <c r="BVN64" s="296"/>
      <c r="BVO64" s="296"/>
      <c r="BVP64" s="296"/>
      <c r="BVQ64" s="296"/>
      <c r="BVR64" s="296"/>
      <c r="BVS64" s="296"/>
      <c r="BVT64" s="296"/>
      <c r="BVU64" s="296"/>
      <c r="BVV64" s="296"/>
      <c r="BVW64" s="296"/>
      <c r="BVX64" s="296"/>
      <c r="BVY64" s="296"/>
      <c r="BVZ64" s="296"/>
      <c r="BWA64" s="296"/>
      <c r="BWB64" s="296"/>
      <c r="BWC64" s="296"/>
      <c r="BWD64" s="296"/>
      <c r="BWE64" s="296"/>
      <c r="BWF64" s="296"/>
      <c r="BWG64" s="296"/>
      <c r="BWH64" s="296"/>
      <c r="BWI64" s="296"/>
      <c r="BWJ64" s="296"/>
      <c r="BWK64" s="296"/>
      <c r="BWL64" s="296"/>
      <c r="BWM64" s="296"/>
      <c r="BWN64" s="296"/>
      <c r="BWO64" s="296"/>
      <c r="BWP64" s="296"/>
      <c r="BWQ64" s="296"/>
      <c r="BWR64" s="296"/>
      <c r="BWS64" s="296"/>
      <c r="BWT64" s="296"/>
      <c r="BWU64" s="296"/>
      <c r="BWV64" s="296"/>
      <c r="BWW64" s="296"/>
      <c r="BWX64" s="296"/>
      <c r="BWY64" s="296"/>
      <c r="BWZ64" s="296"/>
      <c r="BXA64" s="296"/>
      <c r="BXB64" s="296"/>
      <c r="BXC64" s="296"/>
      <c r="BXD64" s="296"/>
      <c r="BXE64" s="296"/>
      <c r="BXF64" s="296"/>
      <c r="BXG64" s="296"/>
      <c r="BXH64" s="296"/>
      <c r="BXI64" s="296"/>
      <c r="BXJ64" s="296"/>
      <c r="BXK64" s="296"/>
      <c r="BXL64" s="296"/>
      <c r="BXM64" s="296"/>
      <c r="BXN64" s="296"/>
      <c r="BXO64" s="296"/>
      <c r="BXP64" s="296"/>
      <c r="BXQ64" s="296"/>
      <c r="BXR64" s="296"/>
      <c r="BXS64" s="296"/>
      <c r="BXT64" s="296"/>
      <c r="BXU64" s="296"/>
      <c r="BXV64" s="296"/>
      <c r="BXW64" s="296"/>
      <c r="BXX64" s="296"/>
      <c r="BXY64" s="296"/>
      <c r="BXZ64" s="296"/>
      <c r="BYA64" s="296"/>
      <c r="BYB64" s="296"/>
      <c r="BYC64" s="296"/>
      <c r="BYD64" s="296"/>
      <c r="BYE64" s="296"/>
      <c r="BYF64" s="296"/>
      <c r="BYG64" s="296"/>
      <c r="BYH64" s="296"/>
      <c r="BYI64" s="296"/>
      <c r="BYJ64" s="296"/>
      <c r="BYK64" s="296"/>
      <c r="BYL64" s="296"/>
      <c r="BYM64" s="296"/>
      <c r="BYN64" s="296"/>
      <c r="BYO64" s="296"/>
      <c r="BYP64" s="296"/>
      <c r="BYQ64" s="296"/>
      <c r="BYR64" s="296"/>
      <c r="BYS64" s="296"/>
      <c r="BYT64" s="296"/>
      <c r="BYU64" s="296"/>
      <c r="BYV64" s="296"/>
      <c r="BYW64" s="296"/>
      <c r="BYX64" s="296"/>
      <c r="BYY64" s="296"/>
      <c r="BYZ64" s="296"/>
      <c r="BZA64" s="296"/>
      <c r="BZB64" s="296"/>
      <c r="BZC64" s="296"/>
      <c r="BZD64" s="296"/>
      <c r="BZE64" s="296"/>
      <c r="BZF64" s="296"/>
      <c r="BZG64" s="296"/>
      <c r="BZH64" s="296"/>
      <c r="BZI64" s="296"/>
      <c r="BZJ64" s="296"/>
      <c r="BZK64" s="296"/>
      <c r="BZL64" s="296"/>
      <c r="BZM64" s="296"/>
      <c r="BZN64" s="296"/>
      <c r="BZO64" s="296"/>
      <c r="BZP64" s="296"/>
      <c r="BZQ64" s="296"/>
      <c r="BZR64" s="296"/>
      <c r="BZS64" s="296"/>
      <c r="BZT64" s="296"/>
      <c r="BZU64" s="296"/>
      <c r="BZV64" s="296"/>
      <c r="BZW64" s="296"/>
      <c r="BZX64" s="296"/>
      <c r="BZY64" s="296"/>
      <c r="BZZ64" s="296"/>
      <c r="CAA64" s="296"/>
      <c r="CAB64" s="296"/>
      <c r="CAC64" s="296"/>
      <c r="CAD64" s="296"/>
      <c r="CAE64" s="296"/>
      <c r="CAF64" s="296"/>
      <c r="CAG64" s="296"/>
      <c r="CAH64" s="296"/>
      <c r="CAI64" s="296"/>
      <c r="CAJ64" s="296"/>
      <c r="CAK64" s="296"/>
      <c r="CAL64" s="296"/>
      <c r="CAM64" s="296"/>
      <c r="CAN64" s="296"/>
      <c r="CAO64" s="296"/>
      <c r="CAP64" s="296"/>
      <c r="CAQ64" s="296"/>
      <c r="CAR64" s="296"/>
      <c r="CAS64" s="296"/>
      <c r="CAT64" s="296"/>
      <c r="CAU64" s="296"/>
      <c r="CAV64" s="296"/>
      <c r="CAW64" s="296"/>
      <c r="CAX64" s="296"/>
      <c r="CAY64" s="296"/>
      <c r="CAZ64" s="296"/>
      <c r="CBA64" s="296"/>
      <c r="CBB64" s="296"/>
      <c r="CBC64" s="296"/>
      <c r="CBD64" s="296"/>
      <c r="CBE64" s="296"/>
      <c r="CBF64" s="296"/>
      <c r="CBG64" s="296"/>
      <c r="CBH64" s="296"/>
      <c r="CBI64" s="296"/>
      <c r="CBJ64" s="296"/>
      <c r="CBK64" s="296"/>
      <c r="CBL64" s="296"/>
      <c r="CBM64" s="296"/>
      <c r="CBN64" s="296"/>
      <c r="CBO64" s="296"/>
      <c r="CBP64" s="296"/>
      <c r="CBQ64" s="296"/>
      <c r="CBR64" s="296"/>
      <c r="CBS64" s="296"/>
      <c r="CBT64" s="296"/>
      <c r="CBU64" s="296"/>
      <c r="CBV64" s="296"/>
      <c r="CBW64" s="296"/>
      <c r="CBX64" s="296"/>
      <c r="CBY64" s="296"/>
      <c r="CBZ64" s="296"/>
      <c r="CCA64" s="296"/>
      <c r="CCB64" s="296"/>
      <c r="CCC64" s="296"/>
      <c r="CCD64" s="296"/>
      <c r="CCE64" s="296"/>
      <c r="CCF64" s="296"/>
      <c r="CCG64" s="296"/>
      <c r="CCH64" s="296"/>
      <c r="CCI64" s="296"/>
      <c r="CCJ64" s="296"/>
      <c r="CCK64" s="296"/>
      <c r="CCL64" s="296"/>
      <c r="CCM64" s="296"/>
      <c r="CCN64" s="296"/>
      <c r="CCO64" s="296"/>
      <c r="CCP64" s="296"/>
      <c r="CCQ64" s="296"/>
      <c r="CCR64" s="296"/>
      <c r="CCS64" s="296"/>
      <c r="CCT64" s="296"/>
      <c r="CCU64" s="296"/>
      <c r="CCV64" s="296"/>
      <c r="CCW64" s="296"/>
      <c r="CCX64" s="296"/>
      <c r="CCY64" s="296"/>
      <c r="CCZ64" s="296"/>
      <c r="CDA64" s="296"/>
      <c r="CDB64" s="296"/>
      <c r="CDC64" s="296"/>
      <c r="CDD64" s="296"/>
      <c r="CDE64" s="296"/>
      <c r="CDF64" s="296"/>
      <c r="CDG64" s="296"/>
      <c r="CDH64" s="296"/>
      <c r="CDI64" s="296"/>
      <c r="CDJ64" s="296"/>
      <c r="CDK64" s="296"/>
      <c r="CDL64" s="296"/>
      <c r="CDM64" s="296"/>
      <c r="CDN64" s="296"/>
      <c r="CDO64" s="296"/>
      <c r="CDP64" s="296"/>
      <c r="CDQ64" s="296"/>
      <c r="CDR64" s="296"/>
      <c r="CDS64" s="296"/>
      <c r="CDT64" s="296"/>
      <c r="CDU64" s="296"/>
      <c r="CDV64" s="296"/>
      <c r="CDW64" s="296"/>
      <c r="CDX64" s="296"/>
      <c r="CDY64" s="296"/>
      <c r="CDZ64" s="296"/>
      <c r="CEA64" s="296"/>
      <c r="CEB64" s="296"/>
      <c r="CEC64" s="296"/>
      <c r="CED64" s="296"/>
      <c r="CEE64" s="296"/>
      <c r="CEF64" s="296"/>
      <c r="CEG64" s="296"/>
      <c r="CEH64" s="296"/>
      <c r="CEI64" s="296"/>
      <c r="CEJ64" s="296"/>
      <c r="CEK64" s="296"/>
      <c r="CEL64" s="296"/>
      <c r="CEM64" s="296"/>
      <c r="CEN64" s="296"/>
      <c r="CEO64" s="296"/>
      <c r="CEP64" s="296"/>
      <c r="CEQ64" s="296"/>
      <c r="CER64" s="296"/>
      <c r="CES64" s="296"/>
      <c r="CET64" s="296"/>
      <c r="CEU64" s="296"/>
      <c r="CEV64" s="296"/>
      <c r="CEW64" s="296"/>
      <c r="CEX64" s="296"/>
      <c r="CEY64" s="296"/>
      <c r="CEZ64" s="296"/>
      <c r="CFA64" s="296"/>
      <c r="CFB64" s="296"/>
      <c r="CFC64" s="296"/>
      <c r="CFD64" s="296"/>
      <c r="CFE64" s="296"/>
      <c r="CFF64" s="296"/>
      <c r="CFG64" s="296"/>
      <c r="CFH64" s="296"/>
      <c r="CFI64" s="296"/>
      <c r="CFJ64" s="296"/>
      <c r="CFK64" s="296"/>
      <c r="CFL64" s="296"/>
      <c r="CFM64" s="296"/>
      <c r="CFN64" s="296"/>
      <c r="CFO64" s="296"/>
      <c r="CFP64" s="296"/>
      <c r="CFQ64" s="296"/>
      <c r="CFR64" s="296"/>
      <c r="CFS64" s="296"/>
      <c r="CFT64" s="296"/>
      <c r="CFU64" s="296"/>
      <c r="CFV64" s="296"/>
      <c r="CFW64" s="296"/>
      <c r="CFX64" s="296"/>
      <c r="CFY64" s="296"/>
      <c r="CFZ64" s="296"/>
      <c r="CGA64" s="296"/>
      <c r="CGB64" s="296"/>
      <c r="CGC64" s="296"/>
      <c r="CGD64" s="296"/>
      <c r="CGE64" s="296"/>
      <c r="CGF64" s="296"/>
      <c r="CGG64" s="296"/>
      <c r="CGH64" s="296"/>
      <c r="CGI64" s="296"/>
      <c r="CGJ64" s="296"/>
      <c r="CGK64" s="296"/>
      <c r="CGL64" s="296"/>
      <c r="CGM64" s="296"/>
      <c r="CGN64" s="296"/>
      <c r="CGO64" s="296"/>
      <c r="CGP64" s="296"/>
      <c r="CGQ64" s="296"/>
      <c r="CGR64" s="296"/>
      <c r="CGS64" s="296"/>
      <c r="CGT64" s="296"/>
      <c r="CGU64" s="296"/>
      <c r="CGV64" s="296"/>
      <c r="CGW64" s="296"/>
      <c r="CGX64" s="296"/>
      <c r="CGY64" s="296"/>
      <c r="CGZ64" s="296"/>
      <c r="CHA64" s="296"/>
      <c r="CHB64" s="296"/>
      <c r="CHC64" s="296"/>
      <c r="CHD64" s="296"/>
      <c r="CHE64" s="296"/>
      <c r="CHF64" s="296"/>
      <c r="CHG64" s="296"/>
      <c r="CHH64" s="296"/>
      <c r="CHI64" s="296"/>
      <c r="CHJ64" s="296"/>
      <c r="CHK64" s="296"/>
      <c r="CHL64" s="296"/>
      <c r="CHM64" s="296"/>
      <c r="CHN64" s="296"/>
      <c r="CHO64" s="296"/>
      <c r="CHP64" s="296"/>
      <c r="CHQ64" s="296"/>
      <c r="CHR64" s="296"/>
      <c r="CHS64" s="296"/>
      <c r="CHT64" s="296"/>
      <c r="CHU64" s="296"/>
      <c r="CHV64" s="296"/>
      <c r="CHW64" s="296"/>
      <c r="CHX64" s="296"/>
      <c r="CHY64" s="296"/>
      <c r="CHZ64" s="296"/>
      <c r="CIA64" s="296"/>
      <c r="CIB64" s="296"/>
      <c r="CIC64" s="296"/>
      <c r="CID64" s="296"/>
      <c r="CIE64" s="296"/>
      <c r="CIF64" s="296"/>
      <c r="CIG64" s="296"/>
      <c r="CIH64" s="296"/>
      <c r="CII64" s="296"/>
      <c r="CIJ64" s="296"/>
      <c r="CIK64" s="296"/>
      <c r="CIL64" s="296"/>
      <c r="CIM64" s="296"/>
      <c r="CIN64" s="296"/>
      <c r="CIO64" s="296"/>
      <c r="CIP64" s="296"/>
      <c r="CIQ64" s="296"/>
      <c r="CIR64" s="296"/>
      <c r="CIS64" s="296"/>
      <c r="CIT64" s="296"/>
      <c r="CIU64" s="296"/>
      <c r="CIV64" s="296"/>
      <c r="CIW64" s="296"/>
      <c r="CIX64" s="296"/>
      <c r="CIY64" s="296"/>
      <c r="CIZ64" s="296"/>
      <c r="CJA64" s="296"/>
      <c r="CJB64" s="296"/>
      <c r="CJC64" s="296"/>
      <c r="CJD64" s="296"/>
      <c r="CJE64" s="296"/>
      <c r="CJF64" s="296"/>
      <c r="CJG64" s="296"/>
      <c r="CJH64" s="296"/>
      <c r="CJI64" s="296"/>
      <c r="CJJ64" s="296"/>
      <c r="CJK64" s="296"/>
      <c r="CJL64" s="296"/>
      <c r="CJM64" s="296"/>
      <c r="CJN64" s="296"/>
      <c r="CJO64" s="296"/>
      <c r="CJP64" s="296"/>
      <c r="CJQ64" s="296"/>
      <c r="CJR64" s="296"/>
      <c r="CJS64" s="296"/>
      <c r="CJT64" s="296"/>
      <c r="CJU64" s="296"/>
      <c r="CJV64" s="296"/>
      <c r="CJW64" s="296"/>
      <c r="CJX64" s="296"/>
      <c r="CJY64" s="296"/>
      <c r="CJZ64" s="296"/>
      <c r="CKA64" s="296"/>
      <c r="CKB64" s="296"/>
      <c r="CKC64" s="296"/>
      <c r="CKD64" s="296"/>
      <c r="CKE64" s="296"/>
      <c r="CKF64" s="296"/>
      <c r="CKG64" s="296"/>
      <c r="CKH64" s="296"/>
      <c r="CKI64" s="296"/>
      <c r="CKJ64" s="296"/>
      <c r="CKK64" s="296"/>
      <c r="CKL64" s="296"/>
      <c r="CKM64" s="296"/>
      <c r="CKN64" s="296"/>
      <c r="CKO64" s="296"/>
      <c r="CKP64" s="296"/>
      <c r="CKQ64" s="296"/>
      <c r="CKR64" s="296"/>
      <c r="CKS64" s="296"/>
      <c r="CKT64" s="296"/>
      <c r="CKU64" s="296"/>
      <c r="CKV64" s="296"/>
      <c r="CKW64" s="296"/>
      <c r="CKX64" s="296"/>
      <c r="CKY64" s="296"/>
      <c r="CKZ64" s="296"/>
      <c r="CLA64" s="296"/>
      <c r="CLB64" s="296"/>
      <c r="CLC64" s="296"/>
      <c r="CLD64" s="296"/>
      <c r="CLE64" s="296"/>
      <c r="CLF64" s="296"/>
      <c r="CLG64" s="296"/>
      <c r="CLH64" s="296"/>
      <c r="CLI64" s="296"/>
      <c r="CLJ64" s="296"/>
      <c r="CLK64" s="296"/>
      <c r="CLL64" s="296"/>
      <c r="CLM64" s="296"/>
      <c r="CLN64" s="296"/>
      <c r="CLO64" s="296"/>
      <c r="CLP64" s="296"/>
      <c r="CLQ64" s="296"/>
      <c r="CLR64" s="296"/>
      <c r="CLS64" s="296"/>
      <c r="CLT64" s="296"/>
      <c r="CLU64" s="296"/>
      <c r="CLV64" s="296"/>
      <c r="CLW64" s="296"/>
      <c r="CLX64" s="296"/>
      <c r="CLY64" s="296"/>
      <c r="CLZ64" s="296"/>
      <c r="CMA64" s="296"/>
      <c r="CMB64" s="296"/>
      <c r="CMC64" s="296"/>
      <c r="CMD64" s="296"/>
      <c r="CME64" s="296"/>
      <c r="CMF64" s="296"/>
      <c r="CMG64" s="296"/>
      <c r="CMH64" s="296"/>
      <c r="CMI64" s="296"/>
      <c r="CMJ64" s="296"/>
      <c r="CMK64" s="296"/>
      <c r="CML64" s="296"/>
      <c r="CMM64" s="296"/>
      <c r="CMN64" s="296"/>
      <c r="CMO64" s="296"/>
      <c r="CMP64" s="296"/>
      <c r="CMQ64" s="296"/>
      <c r="CMR64" s="296"/>
      <c r="CMS64" s="296"/>
      <c r="CMT64" s="296"/>
      <c r="CMU64" s="296"/>
      <c r="CMV64" s="296"/>
      <c r="CMW64" s="296"/>
      <c r="CMX64" s="296"/>
      <c r="CMY64" s="296"/>
      <c r="CMZ64" s="296"/>
      <c r="CNA64" s="296"/>
      <c r="CNB64" s="296"/>
      <c r="CNC64" s="296"/>
      <c r="CND64" s="296"/>
      <c r="CNE64" s="296"/>
      <c r="CNF64" s="296"/>
      <c r="CNG64" s="296"/>
      <c r="CNH64" s="296"/>
      <c r="CNI64" s="296"/>
      <c r="CNJ64" s="296"/>
      <c r="CNK64" s="296"/>
      <c r="CNL64" s="296"/>
      <c r="CNM64" s="296"/>
      <c r="CNN64" s="296"/>
      <c r="CNO64" s="296"/>
      <c r="CNP64" s="296"/>
      <c r="CNQ64" s="296"/>
      <c r="CNR64" s="296"/>
      <c r="CNS64" s="296"/>
      <c r="CNT64" s="296"/>
      <c r="CNU64" s="296"/>
      <c r="CNV64" s="296"/>
      <c r="CNW64" s="296"/>
      <c r="CNX64" s="296"/>
      <c r="CNY64" s="296"/>
      <c r="CNZ64" s="296"/>
      <c r="COA64" s="296"/>
      <c r="COB64" s="296"/>
      <c r="COC64" s="296"/>
      <c r="COD64" s="296"/>
      <c r="COE64" s="296"/>
      <c r="COF64" s="296"/>
      <c r="COG64" s="296"/>
      <c r="COH64" s="296"/>
      <c r="COI64" s="296"/>
      <c r="COJ64" s="296"/>
      <c r="COK64" s="296"/>
      <c r="COL64" s="296"/>
      <c r="COM64" s="296"/>
      <c r="CON64" s="296"/>
      <c r="COO64" s="296"/>
      <c r="COP64" s="296"/>
      <c r="COQ64" s="296"/>
      <c r="COR64" s="296"/>
      <c r="COS64" s="296"/>
      <c r="COT64" s="296"/>
      <c r="COU64" s="296"/>
      <c r="COV64" s="296"/>
      <c r="COW64" s="296"/>
      <c r="COX64" s="296"/>
      <c r="COY64" s="296"/>
      <c r="COZ64" s="296"/>
      <c r="CPA64" s="296"/>
      <c r="CPB64" s="296"/>
      <c r="CPC64" s="296"/>
      <c r="CPD64" s="296"/>
      <c r="CPE64" s="296"/>
      <c r="CPF64" s="296"/>
      <c r="CPG64" s="296"/>
      <c r="CPH64" s="296"/>
      <c r="CPI64" s="296"/>
      <c r="CPJ64" s="296"/>
      <c r="CPK64" s="296"/>
      <c r="CPL64" s="296"/>
      <c r="CPM64" s="296"/>
      <c r="CPN64" s="296"/>
      <c r="CPO64" s="296"/>
      <c r="CPP64" s="296"/>
      <c r="CPQ64" s="296"/>
      <c r="CPR64" s="296"/>
      <c r="CPS64" s="296"/>
      <c r="CPT64" s="296"/>
      <c r="CPU64" s="296"/>
      <c r="CPV64" s="296"/>
      <c r="CPW64" s="296"/>
      <c r="CPX64" s="296"/>
      <c r="CPY64" s="296"/>
      <c r="CPZ64" s="296"/>
      <c r="CQA64" s="296"/>
      <c r="CQB64" s="296"/>
      <c r="CQC64" s="296"/>
      <c r="CQD64" s="296"/>
      <c r="CQE64" s="296"/>
      <c r="CQF64" s="296"/>
      <c r="CQG64" s="296"/>
      <c r="CQH64" s="296"/>
      <c r="CQI64" s="296"/>
      <c r="CQJ64" s="296"/>
      <c r="CQK64" s="296"/>
      <c r="CQL64" s="296"/>
      <c r="CQM64" s="296"/>
      <c r="CQN64" s="296"/>
      <c r="CQO64" s="296"/>
      <c r="CQP64" s="296"/>
      <c r="CQQ64" s="296"/>
      <c r="CQR64" s="296"/>
      <c r="CQS64" s="296"/>
      <c r="CQT64" s="296"/>
      <c r="CQU64" s="296"/>
      <c r="CQV64" s="296"/>
      <c r="CQW64" s="296"/>
      <c r="CQX64" s="296"/>
      <c r="CQY64" s="296"/>
      <c r="CQZ64" s="296"/>
      <c r="CRA64" s="296"/>
      <c r="CRB64" s="296"/>
      <c r="CRC64" s="296"/>
      <c r="CRD64" s="296"/>
      <c r="CRE64" s="296"/>
      <c r="CRF64" s="296"/>
      <c r="CRG64" s="296"/>
      <c r="CRH64" s="296"/>
      <c r="CRI64" s="296"/>
      <c r="CRJ64" s="296"/>
      <c r="CRK64" s="296"/>
      <c r="CRL64" s="296"/>
      <c r="CRM64" s="296"/>
      <c r="CRN64" s="296"/>
      <c r="CRO64" s="296"/>
      <c r="CRP64" s="296"/>
      <c r="CRQ64" s="296"/>
      <c r="CRR64" s="296"/>
      <c r="CRS64" s="296"/>
      <c r="CRT64" s="296"/>
      <c r="CRU64" s="296"/>
      <c r="CRV64" s="296"/>
      <c r="CRW64" s="296"/>
      <c r="CRX64" s="296"/>
      <c r="CRY64" s="296"/>
      <c r="CRZ64" s="296"/>
      <c r="CSA64" s="296"/>
      <c r="CSB64" s="296"/>
      <c r="CSC64" s="296"/>
      <c r="CSD64" s="296"/>
      <c r="CSE64" s="296"/>
      <c r="CSF64" s="296"/>
      <c r="CSG64" s="296"/>
      <c r="CSH64" s="296"/>
      <c r="CSI64" s="296"/>
      <c r="CSJ64" s="296"/>
      <c r="CSK64" s="296"/>
      <c r="CSL64" s="296"/>
      <c r="CSM64" s="296"/>
      <c r="CSN64" s="296"/>
      <c r="CSO64" s="296"/>
      <c r="CSP64" s="296"/>
      <c r="CSQ64" s="296"/>
      <c r="CSR64" s="296"/>
      <c r="CSS64" s="296"/>
      <c r="CST64" s="296"/>
      <c r="CSU64" s="296"/>
      <c r="CSV64" s="296"/>
      <c r="CSW64" s="296"/>
      <c r="CSX64" s="296"/>
      <c r="CSY64" s="296"/>
      <c r="CSZ64" s="296"/>
      <c r="CTA64" s="296"/>
      <c r="CTB64" s="296"/>
      <c r="CTC64" s="296"/>
      <c r="CTD64" s="296"/>
      <c r="CTE64" s="296"/>
      <c r="CTF64" s="296"/>
      <c r="CTG64" s="296"/>
      <c r="CTH64" s="296"/>
      <c r="CTI64" s="296"/>
      <c r="CTJ64" s="296"/>
      <c r="CTK64" s="296"/>
      <c r="CTL64" s="296"/>
      <c r="CTM64" s="296"/>
      <c r="CTN64" s="296"/>
      <c r="CTO64" s="296"/>
      <c r="CTP64" s="296"/>
      <c r="CTQ64" s="296"/>
      <c r="CTR64" s="296"/>
      <c r="CTS64" s="296"/>
      <c r="CTT64" s="296"/>
      <c r="CTU64" s="296"/>
      <c r="CTV64" s="296"/>
      <c r="CTW64" s="296"/>
      <c r="CTX64" s="296"/>
      <c r="CTY64" s="296"/>
      <c r="CTZ64" s="296"/>
      <c r="CUA64" s="296"/>
      <c r="CUB64" s="296"/>
      <c r="CUC64" s="296"/>
      <c r="CUD64" s="296"/>
      <c r="CUE64" s="296"/>
      <c r="CUF64" s="296"/>
      <c r="CUG64" s="296"/>
      <c r="CUH64" s="296"/>
      <c r="CUI64" s="296"/>
      <c r="CUJ64" s="296"/>
      <c r="CUK64" s="296"/>
      <c r="CUL64" s="296"/>
      <c r="CUM64" s="296"/>
      <c r="CUN64" s="296"/>
      <c r="CUO64" s="296"/>
      <c r="CUP64" s="296"/>
      <c r="CUQ64" s="296"/>
      <c r="CUR64" s="296"/>
      <c r="CUS64" s="296"/>
      <c r="CUT64" s="296"/>
      <c r="CUU64" s="296"/>
      <c r="CUV64" s="296"/>
      <c r="CUW64" s="296"/>
      <c r="CUX64" s="296"/>
    </row>
    <row r="65" spans="1:2598" s="296" customFormat="1" ht="15" customHeight="1" x14ac:dyDescent="0.15">
      <c r="A65" s="323" t="s">
        <v>189</v>
      </c>
      <c r="B65" s="407" t="s">
        <v>190</v>
      </c>
      <c r="C65" s="324" t="s">
        <v>272</v>
      </c>
      <c r="D65" s="304">
        <v>0</v>
      </c>
      <c r="E65" s="303">
        <v>0</v>
      </c>
      <c r="F65" s="303">
        <v>0</v>
      </c>
      <c r="G65" s="304">
        <v>27.5351</v>
      </c>
      <c r="H65" s="303">
        <v>30.190999999999999</v>
      </c>
      <c r="I65" s="319">
        <v>39.186019999999999</v>
      </c>
      <c r="J65" s="408">
        <v>0</v>
      </c>
      <c r="K65" s="303">
        <v>0</v>
      </c>
      <c r="L65" s="303">
        <v>0</v>
      </c>
      <c r="M65" s="304">
        <v>0</v>
      </c>
      <c r="N65" s="303">
        <v>0</v>
      </c>
      <c r="O65" s="319">
        <v>0</v>
      </c>
      <c r="P65" s="284"/>
      <c r="Q65" s="285"/>
      <c r="R65" s="375" t="str">
        <f t="shared" si="21"/>
        <v>9.1</v>
      </c>
      <c r="S65" s="371" t="str">
        <f t="shared" si="21"/>
        <v>MECHANICAL AND SEMI-CHEMICAL WOOD PULP</v>
      </c>
      <c r="T65" s="409" t="s">
        <v>60</v>
      </c>
      <c r="U65" s="311"/>
      <c r="V65" s="311"/>
      <c r="W65" s="311"/>
      <c r="X65" s="311"/>
      <c r="Y65" s="311"/>
      <c r="Z65" s="311"/>
      <c r="AA65" s="311"/>
      <c r="AB65" s="312"/>
      <c r="AC65" s="285"/>
      <c r="AD65" s="313" t="str">
        <f t="shared" si="23"/>
        <v>9.1</v>
      </c>
      <c r="AE65" s="371" t="str">
        <f t="shared" si="23"/>
        <v>MECHANICAL AND SEMI-CHEMICAL WOOD PULP</v>
      </c>
      <c r="AF65" s="409" t="s">
        <v>60</v>
      </c>
      <c r="AG65" s="314" t="str">
        <f>IF(ISNUMBER(#REF!+E65-K65),#REF!+E65-K65,IF(ISNUMBER(K65-E65),"NT " &amp; K65-E65,"…"))</f>
        <v>NT 0</v>
      </c>
      <c r="AH65" s="315" t="str">
        <f>IF(ISNUMBER(#REF!+H65-N65),#REF!+H65-N65,IF(ISNUMBER(N65-H65),"NT " &amp; N65-H65,"…"))</f>
        <v>NT -30.191</v>
      </c>
    </row>
    <row r="66" spans="1:2598" s="296" customFormat="1" ht="15" customHeight="1" x14ac:dyDescent="0.15">
      <c r="A66" s="323" t="s">
        <v>191</v>
      </c>
      <c r="B66" s="371" t="s">
        <v>108</v>
      </c>
      <c r="C66" s="410" t="s">
        <v>272</v>
      </c>
      <c r="D66" s="329">
        <v>40.051460000000006</v>
      </c>
      <c r="E66" s="328">
        <v>40.636439999999993</v>
      </c>
      <c r="F66" s="328">
        <v>50.434689260656071</v>
      </c>
      <c r="G66" s="329">
        <v>14.973980000000001</v>
      </c>
      <c r="H66" s="328">
        <v>15.288499999999999</v>
      </c>
      <c r="I66" s="305">
        <v>21.977125806544432</v>
      </c>
      <c r="J66" s="411">
        <v>0</v>
      </c>
      <c r="K66" s="328">
        <v>0</v>
      </c>
      <c r="L66" s="328">
        <v>0</v>
      </c>
      <c r="M66" s="329">
        <v>0</v>
      </c>
      <c r="N66" s="328">
        <v>0</v>
      </c>
      <c r="O66" s="305">
        <v>0</v>
      </c>
      <c r="P66" s="284"/>
      <c r="Q66" s="285"/>
      <c r="R66" s="375" t="str">
        <f t="shared" si="21"/>
        <v>9.2</v>
      </c>
      <c r="S66" s="371" t="str">
        <f t="shared" si="21"/>
        <v>CHEMICAL WOOD PULP</v>
      </c>
      <c r="T66" s="268" t="s">
        <v>60</v>
      </c>
      <c r="U66" s="339">
        <f>E66-(E67+E69)</f>
        <v>0</v>
      </c>
      <c r="V66" s="326">
        <f>F66-(F67+F69)</f>
        <v>0</v>
      </c>
      <c r="W66" s="326">
        <f>H66-(H67+H69)</f>
        <v>0</v>
      </c>
      <c r="X66" s="326">
        <f>I66-(I67+I69)</f>
        <v>0</v>
      </c>
      <c r="Y66" s="326">
        <f>K66-(K67+K69)</f>
        <v>0</v>
      </c>
      <c r="Z66" s="326">
        <f>L66-(L67+L69)</f>
        <v>0</v>
      </c>
      <c r="AA66" s="326">
        <f t="shared" ref="AA66:AB66" si="24">N66-(N67+N69)</f>
        <v>0</v>
      </c>
      <c r="AB66" s="340">
        <f t="shared" si="24"/>
        <v>0</v>
      </c>
      <c r="AC66" s="291"/>
      <c r="AD66" s="313" t="str">
        <f t="shared" si="23"/>
        <v>9.2</v>
      </c>
      <c r="AE66" s="371" t="str">
        <f t="shared" si="23"/>
        <v>CHEMICAL WOOD PULP</v>
      </c>
      <c r="AF66" s="268" t="s">
        <v>60</v>
      </c>
      <c r="AG66" s="314" t="str">
        <f>IF(ISNUMBER(#REF!+E66-K66),#REF!+E66-K66,IF(ISNUMBER(K66-E66),"NT " &amp; K66-E66,"…"))</f>
        <v>NT -40.63644</v>
      </c>
      <c r="AH66" s="315" t="str">
        <f>IF(ISNUMBER(#REF!+H66-N66),#REF!+H66-N66,IF(ISNUMBER(N66-H66),"NT " &amp; N66-H66,"…"))</f>
        <v>NT -15.2885</v>
      </c>
    </row>
    <row r="67" spans="1:2598" s="296" customFormat="1" ht="15" customHeight="1" x14ac:dyDescent="0.15">
      <c r="A67" s="323" t="s">
        <v>192</v>
      </c>
      <c r="B67" s="316" t="s">
        <v>194</v>
      </c>
      <c r="C67" s="300" t="s">
        <v>272</v>
      </c>
      <c r="D67" s="304">
        <v>33.795000000000002</v>
      </c>
      <c r="E67" s="303">
        <v>33.596999999999994</v>
      </c>
      <c r="F67" s="303">
        <v>27.459133593771369</v>
      </c>
      <c r="G67" s="304">
        <v>9.6170000000000009</v>
      </c>
      <c r="H67" s="303">
        <v>9.4059999999999988</v>
      </c>
      <c r="I67" s="319">
        <v>10.950094694853</v>
      </c>
      <c r="J67" s="306">
        <v>0</v>
      </c>
      <c r="K67" s="303">
        <v>0</v>
      </c>
      <c r="L67" s="303">
        <v>0</v>
      </c>
      <c r="M67" s="304">
        <v>0</v>
      </c>
      <c r="N67" s="303">
        <v>0</v>
      </c>
      <c r="O67" s="319">
        <v>0</v>
      </c>
      <c r="P67" s="284"/>
      <c r="Q67" s="285"/>
      <c r="R67" s="375" t="str">
        <f t="shared" si="21"/>
        <v>9.2.1</v>
      </c>
      <c r="S67" s="316" t="str">
        <f t="shared" si="21"/>
        <v>SULPHATE PULP</v>
      </c>
      <c r="T67" s="309" t="s">
        <v>60</v>
      </c>
      <c r="U67" s="311"/>
      <c r="V67" s="311"/>
      <c r="W67" s="311"/>
      <c r="X67" s="311"/>
      <c r="Y67" s="311"/>
      <c r="Z67" s="311"/>
      <c r="AA67" s="311"/>
      <c r="AB67" s="312"/>
      <c r="AC67" s="285"/>
      <c r="AD67" s="313" t="str">
        <f t="shared" si="23"/>
        <v>9.2.1</v>
      </c>
      <c r="AE67" s="316" t="str">
        <f t="shared" si="23"/>
        <v>SULPHATE PULP</v>
      </c>
      <c r="AF67" s="309" t="s">
        <v>60</v>
      </c>
      <c r="AG67" s="314" t="str">
        <f>IF(ISNUMBER(#REF!+E67-K67),#REF!+E67-K67,IF(ISNUMBER(K67-E67),"NT " &amp; K67-E67,"…"))</f>
        <v>NT -33.597</v>
      </c>
      <c r="AH67" s="315" t="str">
        <f>IF(ISNUMBER(#REF!+H67-N67),#REF!+H67-N67,IF(ISNUMBER(N67-H67),"NT " &amp; N67-H67,"…"))</f>
        <v>NT -9.406</v>
      </c>
    </row>
    <row r="68" spans="1:2598" s="296" customFormat="1" ht="15" customHeight="1" x14ac:dyDescent="0.15">
      <c r="A68" s="323" t="s">
        <v>193</v>
      </c>
      <c r="B68" s="342" t="s">
        <v>195</v>
      </c>
      <c r="C68" s="300" t="s">
        <v>272</v>
      </c>
      <c r="D68" s="304">
        <v>33.795000000000002</v>
      </c>
      <c r="E68" s="303">
        <v>33.596999999999994</v>
      </c>
      <c r="F68" s="303">
        <v>27.459133593771369</v>
      </c>
      <c r="G68" s="304">
        <v>9.6170000000000009</v>
      </c>
      <c r="H68" s="303">
        <v>9.4059999999999988</v>
      </c>
      <c r="I68" s="319">
        <v>10.950094694853</v>
      </c>
      <c r="J68" s="306">
        <v>0</v>
      </c>
      <c r="K68" s="303">
        <v>0</v>
      </c>
      <c r="L68" s="303">
        <v>0</v>
      </c>
      <c r="M68" s="304">
        <v>0</v>
      </c>
      <c r="N68" s="303">
        <v>0</v>
      </c>
      <c r="O68" s="319">
        <v>0</v>
      </c>
      <c r="P68" s="284"/>
      <c r="Q68" s="285"/>
      <c r="R68" s="375" t="str">
        <f t="shared" si="21"/>
        <v>9.2.1.1</v>
      </c>
      <c r="S68" s="342" t="str">
        <f t="shared" si="21"/>
        <v>of which: BLEACHED</v>
      </c>
      <c r="T68" s="309" t="s">
        <v>60</v>
      </c>
      <c r="U68" s="311"/>
      <c r="V68" s="311"/>
      <c r="W68" s="311"/>
      <c r="X68" s="311"/>
      <c r="Y68" s="311"/>
      <c r="Z68" s="311"/>
      <c r="AA68" s="311"/>
      <c r="AB68" s="312"/>
      <c r="AC68" s="285"/>
      <c r="AD68" s="313" t="str">
        <f t="shared" si="23"/>
        <v>9.2.1.1</v>
      </c>
      <c r="AE68" s="342" t="str">
        <f t="shared" si="23"/>
        <v>of which: BLEACHED</v>
      </c>
      <c r="AF68" s="309" t="s">
        <v>60</v>
      </c>
      <c r="AG68" s="314" t="str">
        <f>IF(ISNUMBER(#REF!+E68-K68),#REF!+E68-K68,IF(ISNUMBER(K68-E68),"NT " &amp; K68-E68,"…"))</f>
        <v>NT -33.597</v>
      </c>
      <c r="AH68" s="315" t="str">
        <f>IF(ISNUMBER(#REF!+H68-N68),#REF!+H68-N68,IF(ISNUMBER(N68-H68),"NT " &amp; N68-H68,"…"))</f>
        <v>NT -9.406</v>
      </c>
    </row>
    <row r="69" spans="1:2598" s="296" customFormat="1" ht="15" customHeight="1" x14ac:dyDescent="0.15">
      <c r="A69" s="323" t="s">
        <v>197</v>
      </c>
      <c r="B69" s="384" t="s">
        <v>196</v>
      </c>
      <c r="C69" s="300" t="s">
        <v>272</v>
      </c>
      <c r="D69" s="304">
        <v>6.2564600000000006</v>
      </c>
      <c r="E69" s="303">
        <v>7.0394399999999999</v>
      </c>
      <c r="F69" s="303">
        <v>22.975555666884702</v>
      </c>
      <c r="G69" s="304">
        <v>5.3569800000000001</v>
      </c>
      <c r="H69" s="303">
        <v>5.8825000000000003</v>
      </c>
      <c r="I69" s="319">
        <v>11.027031111691432</v>
      </c>
      <c r="J69" s="306">
        <v>0</v>
      </c>
      <c r="K69" s="303">
        <v>0</v>
      </c>
      <c r="L69" s="303">
        <v>0</v>
      </c>
      <c r="M69" s="304">
        <v>0</v>
      </c>
      <c r="N69" s="303">
        <v>0</v>
      </c>
      <c r="O69" s="319">
        <v>0</v>
      </c>
      <c r="P69" s="284"/>
      <c r="Q69" s="285"/>
      <c r="R69" s="375" t="str">
        <f t="shared" si="21"/>
        <v>9.2.2</v>
      </c>
      <c r="S69" s="316" t="str">
        <f t="shared" si="21"/>
        <v>SULPHITE PULP</v>
      </c>
      <c r="T69" s="309" t="s">
        <v>60</v>
      </c>
      <c r="U69" s="311"/>
      <c r="V69" s="311"/>
      <c r="W69" s="311"/>
      <c r="X69" s="311"/>
      <c r="Y69" s="311"/>
      <c r="Z69" s="311"/>
      <c r="AA69" s="311"/>
      <c r="AB69" s="312"/>
      <c r="AC69" s="285"/>
      <c r="AD69" s="313" t="str">
        <f t="shared" si="23"/>
        <v>9.2.2</v>
      </c>
      <c r="AE69" s="316" t="str">
        <f t="shared" si="23"/>
        <v>SULPHITE PULP</v>
      </c>
      <c r="AF69" s="309" t="s">
        <v>60</v>
      </c>
      <c r="AG69" s="314" t="str">
        <f>IF(ISNUMBER(#REF!+E69-K69),#REF!+E69-K69,IF(ISNUMBER(K69-E69),"NT " &amp; K69-E69,"…"))</f>
        <v>NT -7.03944</v>
      </c>
      <c r="AH69" s="315" t="str">
        <f>IF(ISNUMBER(#REF!+H69-N69),#REF!+H69-N69,IF(ISNUMBER(N69-H69),"NT " &amp; N69-H69,"…"))</f>
        <v>NT -5.8825</v>
      </c>
    </row>
    <row r="70" spans="1:2598" s="296" customFormat="1" ht="15" customHeight="1" x14ac:dyDescent="0.15">
      <c r="A70" s="412" t="s">
        <v>198</v>
      </c>
      <c r="B70" s="413" t="s">
        <v>36</v>
      </c>
      <c r="C70" s="414" t="s">
        <v>272</v>
      </c>
      <c r="D70" s="329">
        <v>0</v>
      </c>
      <c r="E70" s="328">
        <v>0</v>
      </c>
      <c r="F70" s="328">
        <v>0</v>
      </c>
      <c r="G70" s="329">
        <v>0</v>
      </c>
      <c r="H70" s="328">
        <v>0</v>
      </c>
      <c r="I70" s="305">
        <v>0</v>
      </c>
      <c r="J70" s="330">
        <v>0</v>
      </c>
      <c r="K70" s="328">
        <v>0</v>
      </c>
      <c r="L70" s="328">
        <v>0</v>
      </c>
      <c r="M70" s="329">
        <v>0</v>
      </c>
      <c r="N70" s="328">
        <v>0</v>
      </c>
      <c r="O70" s="305">
        <v>0</v>
      </c>
      <c r="P70" s="284"/>
      <c r="Q70" s="285"/>
      <c r="R70" s="375" t="str">
        <f t="shared" si="21"/>
        <v>9.3</v>
      </c>
      <c r="S70" s="308" t="str">
        <f t="shared" si="21"/>
        <v>DISSOLVING GRADES</v>
      </c>
      <c r="T70" s="400" t="s">
        <v>60</v>
      </c>
      <c r="U70" s="343"/>
      <c r="V70" s="343"/>
      <c r="W70" s="343"/>
      <c r="X70" s="343"/>
      <c r="Y70" s="343"/>
      <c r="Z70" s="343"/>
      <c r="AA70" s="343"/>
      <c r="AB70" s="344"/>
      <c r="AC70" s="285"/>
      <c r="AD70" s="273" t="str">
        <f t="shared" si="23"/>
        <v>9.3</v>
      </c>
      <c r="AE70" s="308" t="str">
        <f t="shared" si="23"/>
        <v>DISSOLVING GRADES</v>
      </c>
      <c r="AF70" s="400" t="s">
        <v>60</v>
      </c>
      <c r="AG70" s="373" t="str">
        <f>IF(ISNUMBER(#REF!+E70-K70),#REF!+E70-K70,IF(ISNUMBER(K70-E70),"NT " &amp; K70-E70,"…"))</f>
        <v>NT 0</v>
      </c>
      <c r="AH70" s="315" t="str">
        <f>IF(ISNUMBER(#REF!+H70-N70),#REF!+H70-N70,IF(ISNUMBER(N70-H70),"NT " &amp; N70-H70,"…"))</f>
        <v>NT 0</v>
      </c>
    </row>
    <row r="71" spans="1:2598" s="297" customFormat="1" ht="15" customHeight="1" x14ac:dyDescent="0.15">
      <c r="A71" s="402" t="s">
        <v>199</v>
      </c>
      <c r="B71" s="278" t="s">
        <v>42</v>
      </c>
      <c r="C71" s="415" t="s">
        <v>259</v>
      </c>
      <c r="D71" s="390">
        <v>0</v>
      </c>
      <c r="E71" s="389">
        <v>22</v>
      </c>
      <c r="F71" s="389">
        <v>54.036658248313671</v>
      </c>
      <c r="G71" s="390">
        <v>0</v>
      </c>
      <c r="H71" s="389">
        <v>19.565000000000001</v>
      </c>
      <c r="I71" s="391">
        <v>47.533916174906267</v>
      </c>
      <c r="J71" s="392">
        <v>0</v>
      </c>
      <c r="K71" s="389">
        <v>0</v>
      </c>
      <c r="L71" s="389">
        <v>0</v>
      </c>
      <c r="M71" s="390">
        <v>0</v>
      </c>
      <c r="N71" s="389">
        <v>0</v>
      </c>
      <c r="O71" s="391">
        <v>0</v>
      </c>
      <c r="P71" s="284"/>
      <c r="Q71" s="285"/>
      <c r="R71" s="378" t="str">
        <f t="shared" si="21"/>
        <v>10</v>
      </c>
      <c r="S71" s="362" t="str">
        <f t="shared" si="21"/>
        <v xml:space="preserve">OTHER PULP </v>
      </c>
      <c r="T71" s="405" t="s">
        <v>60</v>
      </c>
      <c r="U71" s="363">
        <f>E71-(E72+E73)</f>
        <v>0</v>
      </c>
      <c r="V71" s="364">
        <f>F71-(F72+F73)</f>
        <v>0</v>
      </c>
      <c r="W71" s="364">
        <f>H71-(H72+H73)</f>
        <v>0</v>
      </c>
      <c r="X71" s="364">
        <f>I71-(I72+I73)</f>
        <v>0</v>
      </c>
      <c r="Y71" s="364">
        <f>K71-(K72+K73)</f>
        <v>0</v>
      </c>
      <c r="Z71" s="364">
        <f>L71-(L72+L73)</f>
        <v>0</v>
      </c>
      <c r="AA71" s="364">
        <f t="shared" ref="AA71:AB71" si="25">N71-(N72+N73)</f>
        <v>0</v>
      </c>
      <c r="AB71" s="365">
        <f t="shared" si="25"/>
        <v>0</v>
      </c>
      <c r="AC71" s="291"/>
      <c r="AD71" s="292" t="str">
        <f t="shared" si="23"/>
        <v>10</v>
      </c>
      <c r="AE71" s="362" t="str">
        <f t="shared" si="23"/>
        <v xml:space="preserve">OTHER PULP </v>
      </c>
      <c r="AF71" s="405" t="s">
        <v>60</v>
      </c>
      <c r="AG71" s="358" t="str">
        <f>IF(ISNUMBER(#REF!+E71-K71),#REF!+E71-K71,IF(ISNUMBER(K71-E71),"NT " &amp; K71-E71,"…"))</f>
        <v>NT -22</v>
      </c>
      <c r="AH71" s="359" t="str">
        <f>IF(ISNUMBER(#REF!+H71-N71),#REF!+H71-N71,IF(ISNUMBER(N71-H71),"NT " &amp; N71-H71,"…"))</f>
        <v>NT -19.565</v>
      </c>
      <c r="AI71" s="296"/>
      <c r="AJ71" s="296"/>
      <c r="AK71" s="296"/>
      <c r="AL71" s="296"/>
      <c r="AM71" s="296"/>
      <c r="AN71" s="296"/>
      <c r="AO71" s="296"/>
      <c r="AP71" s="296"/>
      <c r="AQ71" s="296"/>
      <c r="AR71" s="296"/>
      <c r="AS71" s="296"/>
      <c r="AT71" s="296"/>
      <c r="AU71" s="296"/>
      <c r="AV71" s="296"/>
      <c r="AW71" s="296"/>
      <c r="AX71" s="296"/>
      <c r="AY71" s="296"/>
      <c r="AZ71" s="296"/>
      <c r="BA71" s="296"/>
      <c r="BB71" s="296"/>
      <c r="BC71" s="296"/>
      <c r="BD71" s="296"/>
      <c r="BE71" s="296"/>
      <c r="BF71" s="296"/>
      <c r="BG71" s="296"/>
      <c r="BH71" s="296"/>
      <c r="BI71" s="296"/>
      <c r="BJ71" s="296"/>
      <c r="BK71" s="296"/>
      <c r="BL71" s="296"/>
      <c r="BM71" s="296"/>
      <c r="BN71" s="296"/>
      <c r="BO71" s="296"/>
      <c r="BP71" s="296"/>
      <c r="BQ71" s="296"/>
      <c r="BR71" s="296"/>
      <c r="BS71" s="296"/>
      <c r="BT71" s="296"/>
      <c r="BU71" s="296"/>
      <c r="BV71" s="296"/>
      <c r="BW71" s="296"/>
      <c r="BX71" s="296"/>
      <c r="BY71" s="296"/>
      <c r="BZ71" s="296"/>
      <c r="CA71" s="296"/>
      <c r="CB71" s="296"/>
      <c r="CC71" s="296"/>
      <c r="CD71" s="296"/>
      <c r="CE71" s="296"/>
      <c r="CF71" s="296"/>
      <c r="CG71" s="296"/>
      <c r="CH71" s="296"/>
      <c r="CI71" s="296"/>
      <c r="CJ71" s="296"/>
      <c r="CK71" s="296"/>
      <c r="CL71" s="296"/>
      <c r="CM71" s="296"/>
      <c r="CN71" s="296"/>
      <c r="CO71" s="296"/>
      <c r="CP71" s="296"/>
      <c r="CQ71" s="296"/>
      <c r="CR71" s="296"/>
      <c r="CS71" s="296"/>
      <c r="CT71" s="296"/>
      <c r="CU71" s="296"/>
      <c r="CV71" s="296"/>
      <c r="CW71" s="296"/>
      <c r="CX71" s="296"/>
      <c r="CY71" s="296"/>
      <c r="CZ71" s="296"/>
      <c r="DA71" s="296"/>
      <c r="DB71" s="296"/>
      <c r="DC71" s="296"/>
      <c r="DD71" s="296"/>
      <c r="DE71" s="296"/>
      <c r="DF71" s="296"/>
      <c r="DG71" s="296"/>
      <c r="DH71" s="296"/>
      <c r="DI71" s="296"/>
      <c r="DJ71" s="296"/>
      <c r="DK71" s="296"/>
      <c r="DL71" s="296"/>
      <c r="DM71" s="296"/>
      <c r="DN71" s="296"/>
      <c r="DO71" s="296"/>
      <c r="DP71" s="296"/>
      <c r="DQ71" s="296"/>
      <c r="DR71" s="296"/>
      <c r="DS71" s="296"/>
      <c r="DT71" s="296"/>
      <c r="DU71" s="296"/>
      <c r="DV71" s="296"/>
      <c r="DW71" s="296"/>
      <c r="DX71" s="296"/>
      <c r="DY71" s="296"/>
      <c r="DZ71" s="296"/>
      <c r="EA71" s="296"/>
      <c r="EB71" s="296"/>
      <c r="EC71" s="296"/>
      <c r="ED71" s="296"/>
      <c r="EE71" s="296"/>
      <c r="EF71" s="296"/>
      <c r="EG71" s="296"/>
      <c r="EH71" s="296"/>
      <c r="EI71" s="296"/>
      <c r="EJ71" s="296"/>
      <c r="EK71" s="296"/>
      <c r="EL71" s="296"/>
      <c r="EM71" s="296"/>
      <c r="EN71" s="296"/>
      <c r="EO71" s="296"/>
      <c r="EP71" s="296"/>
      <c r="EQ71" s="296"/>
      <c r="ER71" s="296"/>
      <c r="ES71" s="296"/>
      <c r="ET71" s="296"/>
      <c r="EU71" s="296"/>
      <c r="EV71" s="296"/>
      <c r="EW71" s="296"/>
      <c r="EX71" s="296"/>
      <c r="EY71" s="296"/>
      <c r="EZ71" s="296"/>
      <c r="FA71" s="296"/>
      <c r="FB71" s="296"/>
      <c r="FC71" s="296"/>
      <c r="FD71" s="296"/>
      <c r="FE71" s="296"/>
      <c r="FF71" s="296"/>
      <c r="FG71" s="296"/>
      <c r="FH71" s="296"/>
      <c r="FI71" s="296"/>
      <c r="FJ71" s="296"/>
      <c r="FK71" s="296"/>
      <c r="FL71" s="296"/>
      <c r="FM71" s="296"/>
      <c r="FN71" s="296"/>
      <c r="FO71" s="296"/>
      <c r="FP71" s="296"/>
      <c r="FQ71" s="296"/>
      <c r="FR71" s="296"/>
      <c r="FS71" s="296"/>
      <c r="FT71" s="296"/>
      <c r="FU71" s="296"/>
      <c r="FV71" s="296"/>
      <c r="FW71" s="296"/>
      <c r="FX71" s="296"/>
      <c r="FY71" s="296"/>
      <c r="FZ71" s="296"/>
      <c r="GA71" s="296"/>
      <c r="GB71" s="296"/>
      <c r="GC71" s="296"/>
      <c r="GD71" s="296"/>
      <c r="GE71" s="296"/>
      <c r="GF71" s="296"/>
      <c r="GG71" s="296"/>
      <c r="GH71" s="296"/>
      <c r="GI71" s="296"/>
      <c r="GJ71" s="296"/>
      <c r="GK71" s="296"/>
      <c r="GL71" s="296"/>
      <c r="GM71" s="296"/>
      <c r="GN71" s="296"/>
      <c r="GO71" s="296"/>
      <c r="GP71" s="296"/>
      <c r="GQ71" s="296"/>
      <c r="GR71" s="296"/>
      <c r="GS71" s="296"/>
      <c r="GT71" s="296"/>
      <c r="GU71" s="296"/>
      <c r="GV71" s="296"/>
      <c r="GW71" s="296"/>
      <c r="GX71" s="296"/>
      <c r="GY71" s="296"/>
      <c r="GZ71" s="296"/>
      <c r="HA71" s="296"/>
      <c r="HB71" s="296"/>
      <c r="HC71" s="296"/>
      <c r="HD71" s="296"/>
      <c r="HE71" s="296"/>
      <c r="HF71" s="296"/>
      <c r="HG71" s="296"/>
      <c r="HH71" s="296"/>
      <c r="HI71" s="296"/>
      <c r="HJ71" s="296"/>
      <c r="HK71" s="296"/>
      <c r="HL71" s="296"/>
      <c r="HM71" s="296"/>
      <c r="HN71" s="296"/>
      <c r="HO71" s="296"/>
      <c r="HP71" s="296"/>
      <c r="HQ71" s="296"/>
      <c r="HR71" s="296"/>
      <c r="HS71" s="296"/>
      <c r="HT71" s="296"/>
      <c r="HU71" s="296"/>
      <c r="HV71" s="296"/>
      <c r="HW71" s="296"/>
      <c r="HX71" s="296"/>
      <c r="HY71" s="296"/>
      <c r="HZ71" s="296"/>
      <c r="IA71" s="296"/>
      <c r="IB71" s="296"/>
      <c r="IC71" s="296"/>
      <c r="ID71" s="296"/>
      <c r="IE71" s="296"/>
      <c r="IF71" s="296"/>
      <c r="IG71" s="296"/>
      <c r="IH71" s="296"/>
      <c r="II71" s="296"/>
      <c r="IJ71" s="296"/>
      <c r="IK71" s="296"/>
      <c r="IL71" s="296"/>
      <c r="IM71" s="296"/>
      <c r="IN71" s="296"/>
      <c r="IO71" s="296"/>
      <c r="IP71" s="296"/>
      <c r="IQ71" s="296"/>
      <c r="IR71" s="296"/>
      <c r="IS71" s="296"/>
      <c r="IT71" s="296"/>
      <c r="IU71" s="296"/>
      <c r="IV71" s="296"/>
      <c r="IW71" s="296"/>
      <c r="IX71" s="296"/>
      <c r="IY71" s="296"/>
      <c r="IZ71" s="296"/>
      <c r="JA71" s="296"/>
      <c r="JB71" s="296"/>
      <c r="JC71" s="296"/>
      <c r="JD71" s="296"/>
      <c r="JE71" s="296"/>
      <c r="JF71" s="296"/>
      <c r="JG71" s="296"/>
      <c r="JH71" s="296"/>
      <c r="JI71" s="296"/>
      <c r="JJ71" s="296"/>
      <c r="JK71" s="296"/>
      <c r="JL71" s="296"/>
      <c r="JM71" s="296"/>
      <c r="JN71" s="296"/>
      <c r="JO71" s="296"/>
      <c r="JP71" s="296"/>
      <c r="JQ71" s="296"/>
      <c r="JR71" s="296"/>
      <c r="JS71" s="296"/>
      <c r="JT71" s="296"/>
      <c r="JU71" s="296"/>
      <c r="JV71" s="296"/>
      <c r="JW71" s="296"/>
      <c r="JX71" s="296"/>
      <c r="JY71" s="296"/>
      <c r="JZ71" s="296"/>
      <c r="KA71" s="296"/>
      <c r="KB71" s="296"/>
      <c r="KC71" s="296"/>
      <c r="KD71" s="296"/>
      <c r="KE71" s="296"/>
      <c r="KF71" s="296"/>
      <c r="KG71" s="296"/>
      <c r="KH71" s="296"/>
      <c r="KI71" s="296"/>
      <c r="KJ71" s="296"/>
      <c r="KK71" s="296"/>
      <c r="KL71" s="296"/>
      <c r="KM71" s="296"/>
      <c r="KN71" s="296"/>
      <c r="KO71" s="296"/>
      <c r="KP71" s="296"/>
      <c r="KQ71" s="296"/>
      <c r="KR71" s="296"/>
      <c r="KS71" s="296"/>
      <c r="KT71" s="296"/>
      <c r="KU71" s="296"/>
      <c r="KV71" s="296"/>
      <c r="KW71" s="296"/>
      <c r="KX71" s="296"/>
      <c r="KY71" s="296"/>
      <c r="KZ71" s="296"/>
      <c r="LA71" s="296"/>
      <c r="LB71" s="296"/>
      <c r="LC71" s="296"/>
      <c r="LD71" s="296"/>
      <c r="LE71" s="296"/>
      <c r="LF71" s="296"/>
      <c r="LG71" s="296"/>
      <c r="LH71" s="296"/>
      <c r="LI71" s="296"/>
      <c r="LJ71" s="296"/>
      <c r="LK71" s="296"/>
      <c r="LL71" s="296"/>
      <c r="LM71" s="296"/>
      <c r="LN71" s="296"/>
      <c r="LO71" s="296"/>
      <c r="LP71" s="296"/>
      <c r="LQ71" s="296"/>
      <c r="LR71" s="296"/>
      <c r="LS71" s="296"/>
      <c r="LT71" s="296"/>
      <c r="LU71" s="296"/>
      <c r="LV71" s="296"/>
      <c r="LW71" s="296"/>
      <c r="LX71" s="296"/>
      <c r="LY71" s="296"/>
      <c r="LZ71" s="296"/>
      <c r="MA71" s="296"/>
      <c r="MB71" s="296"/>
      <c r="MC71" s="296"/>
      <c r="MD71" s="296"/>
      <c r="ME71" s="296"/>
      <c r="MF71" s="296"/>
      <c r="MG71" s="296"/>
      <c r="MH71" s="296"/>
      <c r="MI71" s="296"/>
      <c r="MJ71" s="296"/>
      <c r="MK71" s="296"/>
      <c r="ML71" s="296"/>
      <c r="MM71" s="296"/>
      <c r="MN71" s="296"/>
      <c r="MO71" s="296"/>
      <c r="MP71" s="296"/>
      <c r="MQ71" s="296"/>
      <c r="MR71" s="296"/>
      <c r="MS71" s="296"/>
      <c r="MT71" s="296"/>
      <c r="MU71" s="296"/>
      <c r="MV71" s="296"/>
      <c r="MW71" s="296"/>
      <c r="MX71" s="296"/>
      <c r="MY71" s="296"/>
      <c r="MZ71" s="296"/>
      <c r="NA71" s="296"/>
      <c r="NB71" s="296"/>
      <c r="NC71" s="296"/>
      <c r="ND71" s="296"/>
      <c r="NE71" s="296"/>
      <c r="NF71" s="296"/>
      <c r="NG71" s="296"/>
      <c r="NH71" s="296"/>
      <c r="NI71" s="296"/>
      <c r="NJ71" s="296"/>
      <c r="NK71" s="296"/>
      <c r="NL71" s="296"/>
      <c r="NM71" s="296"/>
      <c r="NN71" s="296"/>
      <c r="NO71" s="296"/>
      <c r="NP71" s="296"/>
      <c r="NQ71" s="296"/>
      <c r="NR71" s="296"/>
      <c r="NS71" s="296"/>
      <c r="NT71" s="296"/>
      <c r="NU71" s="296"/>
      <c r="NV71" s="296"/>
      <c r="NW71" s="296"/>
      <c r="NX71" s="296"/>
      <c r="NY71" s="296"/>
      <c r="NZ71" s="296"/>
      <c r="OA71" s="296"/>
      <c r="OB71" s="296"/>
      <c r="OC71" s="296"/>
      <c r="OD71" s="296"/>
      <c r="OE71" s="296"/>
      <c r="OF71" s="296"/>
      <c r="OG71" s="296"/>
      <c r="OH71" s="296"/>
      <c r="OI71" s="296"/>
      <c r="OJ71" s="296"/>
      <c r="OK71" s="296"/>
      <c r="OL71" s="296"/>
      <c r="OM71" s="296"/>
      <c r="ON71" s="296"/>
      <c r="OO71" s="296"/>
      <c r="OP71" s="296"/>
      <c r="OQ71" s="296"/>
      <c r="OR71" s="296"/>
      <c r="OS71" s="296"/>
      <c r="OT71" s="296"/>
      <c r="OU71" s="296"/>
      <c r="OV71" s="296"/>
      <c r="OW71" s="296"/>
      <c r="OX71" s="296"/>
      <c r="OY71" s="296"/>
      <c r="OZ71" s="296"/>
      <c r="PA71" s="296"/>
      <c r="PB71" s="296"/>
      <c r="PC71" s="296"/>
      <c r="PD71" s="296"/>
      <c r="PE71" s="296"/>
      <c r="PF71" s="296"/>
      <c r="PG71" s="296"/>
      <c r="PH71" s="296"/>
      <c r="PI71" s="296"/>
      <c r="PJ71" s="296"/>
      <c r="PK71" s="296"/>
      <c r="PL71" s="296"/>
      <c r="PM71" s="296"/>
      <c r="PN71" s="296"/>
      <c r="PO71" s="296"/>
      <c r="PP71" s="296"/>
      <c r="PQ71" s="296"/>
      <c r="PR71" s="296"/>
      <c r="PS71" s="296"/>
      <c r="PT71" s="296"/>
      <c r="PU71" s="296"/>
      <c r="PV71" s="296"/>
      <c r="PW71" s="296"/>
      <c r="PX71" s="296"/>
      <c r="PY71" s="296"/>
      <c r="PZ71" s="296"/>
      <c r="QA71" s="296"/>
      <c r="QB71" s="296"/>
      <c r="QC71" s="296"/>
      <c r="QD71" s="296"/>
      <c r="QE71" s="296"/>
      <c r="QF71" s="296"/>
      <c r="QG71" s="296"/>
      <c r="QH71" s="296"/>
      <c r="QI71" s="296"/>
      <c r="QJ71" s="296"/>
      <c r="QK71" s="296"/>
      <c r="QL71" s="296"/>
      <c r="QM71" s="296"/>
      <c r="QN71" s="296"/>
      <c r="QO71" s="296"/>
      <c r="QP71" s="296"/>
      <c r="QQ71" s="296"/>
      <c r="QR71" s="296"/>
      <c r="QS71" s="296"/>
      <c r="QT71" s="296"/>
      <c r="QU71" s="296"/>
      <c r="QV71" s="296"/>
      <c r="QW71" s="296"/>
      <c r="QX71" s="296"/>
      <c r="QY71" s="296"/>
      <c r="QZ71" s="296"/>
      <c r="RA71" s="296"/>
      <c r="RB71" s="296"/>
      <c r="RC71" s="296"/>
      <c r="RD71" s="296"/>
      <c r="RE71" s="296"/>
      <c r="RF71" s="296"/>
      <c r="RG71" s="296"/>
      <c r="RH71" s="296"/>
      <c r="RI71" s="296"/>
      <c r="RJ71" s="296"/>
      <c r="RK71" s="296"/>
      <c r="RL71" s="296"/>
      <c r="RM71" s="296"/>
      <c r="RN71" s="296"/>
      <c r="RO71" s="296"/>
      <c r="RP71" s="296"/>
      <c r="RQ71" s="296"/>
      <c r="RR71" s="296"/>
      <c r="RS71" s="296"/>
      <c r="RT71" s="296"/>
      <c r="RU71" s="296"/>
      <c r="RV71" s="296"/>
      <c r="RW71" s="296"/>
      <c r="RX71" s="296"/>
      <c r="RY71" s="296"/>
      <c r="RZ71" s="296"/>
      <c r="SA71" s="296"/>
      <c r="SB71" s="296"/>
      <c r="SC71" s="296"/>
      <c r="SD71" s="296"/>
      <c r="SE71" s="296"/>
      <c r="SF71" s="296"/>
      <c r="SG71" s="296"/>
      <c r="SH71" s="296"/>
      <c r="SI71" s="296"/>
      <c r="SJ71" s="296"/>
      <c r="SK71" s="296"/>
      <c r="SL71" s="296"/>
      <c r="SM71" s="296"/>
      <c r="SN71" s="296"/>
      <c r="SO71" s="296"/>
      <c r="SP71" s="296"/>
      <c r="SQ71" s="296"/>
      <c r="SR71" s="296"/>
      <c r="SS71" s="296"/>
      <c r="ST71" s="296"/>
      <c r="SU71" s="296"/>
      <c r="SV71" s="296"/>
      <c r="SW71" s="296"/>
      <c r="SX71" s="296"/>
      <c r="SY71" s="296"/>
      <c r="SZ71" s="296"/>
      <c r="TA71" s="296"/>
      <c r="TB71" s="296"/>
      <c r="TC71" s="296"/>
      <c r="TD71" s="296"/>
      <c r="TE71" s="296"/>
      <c r="TF71" s="296"/>
      <c r="TG71" s="296"/>
      <c r="TH71" s="296"/>
      <c r="TI71" s="296"/>
      <c r="TJ71" s="296"/>
      <c r="TK71" s="296"/>
      <c r="TL71" s="296"/>
      <c r="TM71" s="296"/>
      <c r="TN71" s="296"/>
      <c r="TO71" s="296"/>
      <c r="TP71" s="296"/>
      <c r="TQ71" s="296"/>
      <c r="TR71" s="296"/>
      <c r="TS71" s="296"/>
      <c r="TT71" s="296"/>
      <c r="TU71" s="296"/>
      <c r="TV71" s="296"/>
      <c r="TW71" s="296"/>
      <c r="TX71" s="296"/>
      <c r="TY71" s="296"/>
      <c r="TZ71" s="296"/>
      <c r="UA71" s="296"/>
      <c r="UB71" s="296"/>
      <c r="UC71" s="296"/>
      <c r="UD71" s="296"/>
      <c r="UE71" s="296"/>
      <c r="UF71" s="296"/>
      <c r="UG71" s="296"/>
      <c r="UH71" s="296"/>
      <c r="UI71" s="296"/>
      <c r="UJ71" s="296"/>
      <c r="UK71" s="296"/>
      <c r="UL71" s="296"/>
      <c r="UM71" s="296"/>
      <c r="UN71" s="296"/>
      <c r="UO71" s="296"/>
      <c r="UP71" s="296"/>
      <c r="UQ71" s="296"/>
      <c r="UR71" s="296"/>
      <c r="US71" s="296"/>
      <c r="UT71" s="296"/>
      <c r="UU71" s="296"/>
      <c r="UV71" s="296"/>
      <c r="UW71" s="296"/>
      <c r="UX71" s="296"/>
      <c r="UY71" s="296"/>
      <c r="UZ71" s="296"/>
      <c r="VA71" s="296"/>
      <c r="VB71" s="296"/>
      <c r="VC71" s="296"/>
      <c r="VD71" s="296"/>
      <c r="VE71" s="296"/>
      <c r="VF71" s="296"/>
      <c r="VG71" s="296"/>
      <c r="VH71" s="296"/>
      <c r="VI71" s="296"/>
      <c r="VJ71" s="296"/>
      <c r="VK71" s="296"/>
      <c r="VL71" s="296"/>
      <c r="VM71" s="296"/>
      <c r="VN71" s="296"/>
      <c r="VO71" s="296"/>
      <c r="VP71" s="296"/>
      <c r="VQ71" s="296"/>
      <c r="VR71" s="296"/>
      <c r="VS71" s="296"/>
      <c r="VT71" s="296"/>
      <c r="VU71" s="296"/>
      <c r="VV71" s="296"/>
      <c r="VW71" s="296"/>
      <c r="VX71" s="296"/>
      <c r="VY71" s="296"/>
      <c r="VZ71" s="296"/>
      <c r="WA71" s="296"/>
      <c r="WB71" s="296"/>
      <c r="WC71" s="296"/>
      <c r="WD71" s="296"/>
      <c r="WE71" s="296"/>
      <c r="WF71" s="296"/>
      <c r="WG71" s="296"/>
      <c r="WH71" s="296"/>
      <c r="WI71" s="296"/>
      <c r="WJ71" s="296"/>
      <c r="WK71" s="296"/>
      <c r="WL71" s="296"/>
      <c r="WM71" s="296"/>
      <c r="WN71" s="296"/>
      <c r="WO71" s="296"/>
      <c r="WP71" s="296"/>
      <c r="WQ71" s="296"/>
      <c r="WR71" s="296"/>
      <c r="WS71" s="296"/>
      <c r="WT71" s="296"/>
      <c r="WU71" s="296"/>
      <c r="WV71" s="296"/>
      <c r="WW71" s="296"/>
      <c r="WX71" s="296"/>
      <c r="WY71" s="296"/>
      <c r="WZ71" s="296"/>
      <c r="XA71" s="296"/>
      <c r="XB71" s="296"/>
      <c r="XC71" s="296"/>
      <c r="XD71" s="296"/>
      <c r="XE71" s="296"/>
      <c r="XF71" s="296"/>
      <c r="XG71" s="296"/>
      <c r="XH71" s="296"/>
      <c r="XI71" s="296"/>
      <c r="XJ71" s="296"/>
      <c r="XK71" s="296"/>
      <c r="XL71" s="296"/>
      <c r="XM71" s="296"/>
      <c r="XN71" s="296"/>
      <c r="XO71" s="296"/>
      <c r="XP71" s="296"/>
      <c r="XQ71" s="296"/>
      <c r="XR71" s="296"/>
      <c r="XS71" s="296"/>
      <c r="XT71" s="296"/>
      <c r="XU71" s="296"/>
      <c r="XV71" s="296"/>
      <c r="XW71" s="296"/>
      <c r="XX71" s="296"/>
      <c r="XY71" s="296"/>
      <c r="XZ71" s="296"/>
      <c r="YA71" s="296"/>
      <c r="YB71" s="296"/>
      <c r="YC71" s="296"/>
      <c r="YD71" s="296"/>
      <c r="YE71" s="296"/>
      <c r="YF71" s="296"/>
      <c r="YG71" s="296"/>
      <c r="YH71" s="296"/>
      <c r="YI71" s="296"/>
      <c r="YJ71" s="296"/>
      <c r="YK71" s="296"/>
      <c r="YL71" s="296"/>
      <c r="YM71" s="296"/>
      <c r="YN71" s="296"/>
      <c r="YO71" s="296"/>
      <c r="YP71" s="296"/>
      <c r="YQ71" s="296"/>
      <c r="YR71" s="296"/>
      <c r="YS71" s="296"/>
      <c r="YT71" s="296"/>
      <c r="YU71" s="296"/>
      <c r="YV71" s="296"/>
      <c r="YW71" s="296"/>
      <c r="YX71" s="296"/>
      <c r="YY71" s="296"/>
      <c r="YZ71" s="296"/>
      <c r="ZA71" s="296"/>
      <c r="ZB71" s="296"/>
      <c r="ZC71" s="296"/>
      <c r="ZD71" s="296"/>
      <c r="ZE71" s="296"/>
      <c r="ZF71" s="296"/>
      <c r="ZG71" s="296"/>
      <c r="ZH71" s="296"/>
      <c r="ZI71" s="296"/>
      <c r="ZJ71" s="296"/>
      <c r="ZK71" s="296"/>
      <c r="ZL71" s="296"/>
      <c r="ZM71" s="296"/>
      <c r="ZN71" s="296"/>
      <c r="ZO71" s="296"/>
      <c r="ZP71" s="296"/>
      <c r="ZQ71" s="296"/>
      <c r="ZR71" s="296"/>
      <c r="ZS71" s="296"/>
      <c r="ZT71" s="296"/>
      <c r="ZU71" s="296"/>
      <c r="ZV71" s="296"/>
      <c r="ZW71" s="296"/>
      <c r="ZX71" s="296"/>
      <c r="ZY71" s="296"/>
      <c r="ZZ71" s="296"/>
      <c r="AAA71" s="296"/>
      <c r="AAB71" s="296"/>
      <c r="AAC71" s="296"/>
      <c r="AAD71" s="296"/>
      <c r="AAE71" s="296"/>
      <c r="AAF71" s="296"/>
      <c r="AAG71" s="296"/>
      <c r="AAH71" s="296"/>
      <c r="AAI71" s="296"/>
      <c r="AAJ71" s="296"/>
      <c r="AAK71" s="296"/>
      <c r="AAL71" s="296"/>
      <c r="AAM71" s="296"/>
      <c r="AAN71" s="296"/>
      <c r="AAO71" s="296"/>
      <c r="AAP71" s="296"/>
      <c r="AAQ71" s="296"/>
      <c r="AAR71" s="296"/>
      <c r="AAS71" s="296"/>
      <c r="AAT71" s="296"/>
      <c r="AAU71" s="296"/>
      <c r="AAV71" s="296"/>
      <c r="AAW71" s="296"/>
      <c r="AAX71" s="296"/>
      <c r="AAY71" s="296"/>
      <c r="AAZ71" s="296"/>
      <c r="ABA71" s="296"/>
      <c r="ABB71" s="296"/>
      <c r="ABC71" s="296"/>
      <c r="ABD71" s="296"/>
      <c r="ABE71" s="296"/>
      <c r="ABF71" s="296"/>
      <c r="ABG71" s="296"/>
      <c r="ABH71" s="296"/>
      <c r="ABI71" s="296"/>
      <c r="ABJ71" s="296"/>
      <c r="ABK71" s="296"/>
      <c r="ABL71" s="296"/>
      <c r="ABM71" s="296"/>
      <c r="ABN71" s="296"/>
      <c r="ABO71" s="296"/>
      <c r="ABP71" s="296"/>
      <c r="ABQ71" s="296"/>
      <c r="ABR71" s="296"/>
      <c r="ABS71" s="296"/>
      <c r="ABT71" s="296"/>
      <c r="ABU71" s="296"/>
      <c r="ABV71" s="296"/>
      <c r="ABW71" s="296"/>
      <c r="ABX71" s="296"/>
      <c r="ABY71" s="296"/>
      <c r="ABZ71" s="296"/>
      <c r="ACA71" s="296"/>
      <c r="ACB71" s="296"/>
      <c r="ACC71" s="296"/>
      <c r="ACD71" s="296"/>
      <c r="ACE71" s="296"/>
      <c r="ACF71" s="296"/>
      <c r="ACG71" s="296"/>
      <c r="ACH71" s="296"/>
      <c r="ACI71" s="296"/>
      <c r="ACJ71" s="296"/>
      <c r="ACK71" s="296"/>
      <c r="ACL71" s="296"/>
      <c r="ACM71" s="296"/>
      <c r="ACN71" s="296"/>
      <c r="ACO71" s="296"/>
      <c r="ACP71" s="296"/>
      <c r="ACQ71" s="296"/>
      <c r="ACR71" s="296"/>
      <c r="ACS71" s="296"/>
      <c r="ACT71" s="296"/>
      <c r="ACU71" s="296"/>
      <c r="ACV71" s="296"/>
      <c r="ACW71" s="296"/>
      <c r="ACX71" s="296"/>
      <c r="ACY71" s="296"/>
      <c r="ACZ71" s="296"/>
      <c r="ADA71" s="296"/>
      <c r="ADB71" s="296"/>
      <c r="ADC71" s="296"/>
      <c r="ADD71" s="296"/>
      <c r="ADE71" s="296"/>
      <c r="ADF71" s="296"/>
      <c r="ADG71" s="296"/>
      <c r="ADH71" s="296"/>
      <c r="ADI71" s="296"/>
      <c r="ADJ71" s="296"/>
      <c r="ADK71" s="296"/>
      <c r="ADL71" s="296"/>
      <c r="ADM71" s="296"/>
      <c r="ADN71" s="296"/>
      <c r="ADO71" s="296"/>
      <c r="ADP71" s="296"/>
      <c r="ADQ71" s="296"/>
      <c r="ADR71" s="296"/>
      <c r="ADS71" s="296"/>
      <c r="ADT71" s="296"/>
      <c r="ADU71" s="296"/>
      <c r="ADV71" s="296"/>
      <c r="ADW71" s="296"/>
      <c r="ADX71" s="296"/>
      <c r="ADY71" s="296"/>
      <c r="ADZ71" s="296"/>
      <c r="AEA71" s="296"/>
      <c r="AEB71" s="296"/>
      <c r="AEC71" s="296"/>
      <c r="AED71" s="296"/>
      <c r="AEE71" s="296"/>
      <c r="AEF71" s="296"/>
      <c r="AEG71" s="296"/>
      <c r="AEH71" s="296"/>
      <c r="AEI71" s="296"/>
      <c r="AEJ71" s="296"/>
      <c r="AEK71" s="296"/>
      <c r="AEL71" s="296"/>
      <c r="AEM71" s="296"/>
      <c r="AEN71" s="296"/>
      <c r="AEO71" s="296"/>
      <c r="AEP71" s="296"/>
      <c r="AEQ71" s="296"/>
      <c r="AER71" s="296"/>
      <c r="AES71" s="296"/>
      <c r="AET71" s="296"/>
      <c r="AEU71" s="296"/>
      <c r="AEV71" s="296"/>
      <c r="AEW71" s="296"/>
      <c r="AEX71" s="296"/>
      <c r="AEY71" s="296"/>
      <c r="AEZ71" s="296"/>
      <c r="AFA71" s="296"/>
      <c r="AFB71" s="296"/>
      <c r="AFC71" s="296"/>
      <c r="AFD71" s="296"/>
      <c r="AFE71" s="296"/>
      <c r="AFF71" s="296"/>
      <c r="AFG71" s="296"/>
      <c r="AFH71" s="296"/>
      <c r="AFI71" s="296"/>
      <c r="AFJ71" s="296"/>
      <c r="AFK71" s="296"/>
      <c r="AFL71" s="296"/>
      <c r="AFM71" s="296"/>
      <c r="AFN71" s="296"/>
      <c r="AFO71" s="296"/>
      <c r="AFP71" s="296"/>
      <c r="AFQ71" s="296"/>
      <c r="AFR71" s="296"/>
      <c r="AFS71" s="296"/>
      <c r="AFT71" s="296"/>
      <c r="AFU71" s="296"/>
      <c r="AFV71" s="296"/>
      <c r="AFW71" s="296"/>
      <c r="AFX71" s="296"/>
      <c r="AFY71" s="296"/>
      <c r="AFZ71" s="296"/>
      <c r="AGA71" s="296"/>
      <c r="AGB71" s="296"/>
      <c r="AGC71" s="296"/>
      <c r="AGD71" s="296"/>
      <c r="AGE71" s="296"/>
      <c r="AGF71" s="296"/>
      <c r="AGG71" s="296"/>
      <c r="AGH71" s="296"/>
      <c r="AGI71" s="296"/>
      <c r="AGJ71" s="296"/>
      <c r="AGK71" s="296"/>
      <c r="AGL71" s="296"/>
      <c r="AGM71" s="296"/>
      <c r="AGN71" s="296"/>
      <c r="AGO71" s="296"/>
      <c r="AGP71" s="296"/>
      <c r="AGQ71" s="296"/>
      <c r="AGR71" s="296"/>
      <c r="AGS71" s="296"/>
      <c r="AGT71" s="296"/>
      <c r="AGU71" s="296"/>
      <c r="AGV71" s="296"/>
      <c r="AGW71" s="296"/>
      <c r="AGX71" s="296"/>
      <c r="AGY71" s="296"/>
      <c r="AGZ71" s="296"/>
      <c r="AHA71" s="296"/>
      <c r="AHB71" s="296"/>
      <c r="AHC71" s="296"/>
      <c r="AHD71" s="296"/>
      <c r="AHE71" s="296"/>
      <c r="AHF71" s="296"/>
      <c r="AHG71" s="296"/>
      <c r="AHH71" s="296"/>
      <c r="AHI71" s="296"/>
      <c r="AHJ71" s="296"/>
      <c r="AHK71" s="296"/>
      <c r="AHL71" s="296"/>
      <c r="AHM71" s="296"/>
      <c r="AHN71" s="296"/>
      <c r="AHO71" s="296"/>
      <c r="AHP71" s="296"/>
      <c r="AHQ71" s="296"/>
      <c r="AHR71" s="296"/>
      <c r="AHS71" s="296"/>
      <c r="AHT71" s="296"/>
      <c r="AHU71" s="296"/>
      <c r="AHV71" s="296"/>
      <c r="AHW71" s="296"/>
      <c r="AHX71" s="296"/>
      <c r="AHY71" s="296"/>
      <c r="AHZ71" s="296"/>
      <c r="AIA71" s="296"/>
      <c r="AIB71" s="296"/>
      <c r="AIC71" s="296"/>
      <c r="AID71" s="296"/>
      <c r="AIE71" s="296"/>
      <c r="AIF71" s="296"/>
      <c r="AIG71" s="296"/>
      <c r="AIH71" s="296"/>
      <c r="AII71" s="296"/>
      <c r="AIJ71" s="296"/>
      <c r="AIK71" s="296"/>
      <c r="AIL71" s="296"/>
      <c r="AIM71" s="296"/>
      <c r="AIN71" s="296"/>
      <c r="AIO71" s="296"/>
      <c r="AIP71" s="296"/>
      <c r="AIQ71" s="296"/>
      <c r="AIR71" s="296"/>
      <c r="AIS71" s="296"/>
      <c r="AIT71" s="296"/>
      <c r="AIU71" s="296"/>
      <c r="AIV71" s="296"/>
      <c r="AIW71" s="296"/>
      <c r="AIX71" s="296"/>
      <c r="AIY71" s="296"/>
      <c r="AIZ71" s="296"/>
      <c r="AJA71" s="296"/>
      <c r="AJB71" s="296"/>
      <c r="AJC71" s="296"/>
      <c r="AJD71" s="296"/>
      <c r="AJE71" s="296"/>
      <c r="AJF71" s="296"/>
      <c r="AJG71" s="296"/>
      <c r="AJH71" s="296"/>
      <c r="AJI71" s="296"/>
      <c r="AJJ71" s="296"/>
      <c r="AJK71" s="296"/>
      <c r="AJL71" s="296"/>
      <c r="AJM71" s="296"/>
      <c r="AJN71" s="296"/>
      <c r="AJO71" s="296"/>
      <c r="AJP71" s="296"/>
      <c r="AJQ71" s="296"/>
      <c r="AJR71" s="296"/>
      <c r="AJS71" s="296"/>
      <c r="AJT71" s="296"/>
      <c r="AJU71" s="296"/>
      <c r="AJV71" s="296"/>
      <c r="AJW71" s="296"/>
      <c r="AJX71" s="296"/>
      <c r="AJY71" s="296"/>
      <c r="AJZ71" s="296"/>
      <c r="AKA71" s="296"/>
      <c r="AKB71" s="296"/>
      <c r="AKC71" s="296"/>
      <c r="AKD71" s="296"/>
      <c r="AKE71" s="296"/>
      <c r="AKF71" s="296"/>
      <c r="AKG71" s="296"/>
      <c r="AKH71" s="296"/>
      <c r="AKI71" s="296"/>
      <c r="AKJ71" s="296"/>
      <c r="AKK71" s="296"/>
      <c r="AKL71" s="296"/>
      <c r="AKM71" s="296"/>
      <c r="AKN71" s="296"/>
      <c r="AKO71" s="296"/>
      <c r="AKP71" s="296"/>
      <c r="AKQ71" s="296"/>
      <c r="AKR71" s="296"/>
      <c r="AKS71" s="296"/>
      <c r="AKT71" s="296"/>
      <c r="AKU71" s="296"/>
      <c r="AKV71" s="296"/>
      <c r="AKW71" s="296"/>
      <c r="AKX71" s="296"/>
      <c r="AKY71" s="296"/>
      <c r="AKZ71" s="296"/>
      <c r="ALA71" s="296"/>
      <c r="ALB71" s="296"/>
      <c r="ALC71" s="296"/>
      <c r="ALD71" s="296"/>
      <c r="ALE71" s="296"/>
      <c r="ALF71" s="296"/>
      <c r="ALG71" s="296"/>
      <c r="ALH71" s="296"/>
      <c r="ALI71" s="296"/>
      <c r="ALJ71" s="296"/>
      <c r="ALK71" s="296"/>
      <c r="ALL71" s="296"/>
      <c r="ALM71" s="296"/>
      <c r="ALN71" s="296"/>
      <c r="ALO71" s="296"/>
      <c r="ALP71" s="296"/>
      <c r="ALQ71" s="296"/>
      <c r="ALR71" s="296"/>
      <c r="ALS71" s="296"/>
      <c r="ALT71" s="296"/>
      <c r="ALU71" s="296"/>
      <c r="ALV71" s="296"/>
      <c r="ALW71" s="296"/>
      <c r="ALX71" s="296"/>
      <c r="ALY71" s="296"/>
      <c r="ALZ71" s="296"/>
      <c r="AMA71" s="296"/>
      <c r="AMB71" s="296"/>
      <c r="AMC71" s="296"/>
      <c r="AMD71" s="296"/>
      <c r="AME71" s="296"/>
      <c r="AMF71" s="296"/>
      <c r="AMG71" s="296"/>
      <c r="AMH71" s="296"/>
      <c r="AMI71" s="296"/>
      <c r="AMJ71" s="296"/>
      <c r="AMK71" s="296"/>
      <c r="AML71" s="296"/>
      <c r="AMM71" s="296"/>
      <c r="AMN71" s="296"/>
      <c r="AMO71" s="296"/>
      <c r="AMP71" s="296"/>
      <c r="AMQ71" s="296"/>
      <c r="AMR71" s="296"/>
      <c r="AMS71" s="296"/>
      <c r="AMT71" s="296"/>
      <c r="AMU71" s="296"/>
      <c r="AMV71" s="296"/>
      <c r="AMW71" s="296"/>
      <c r="AMX71" s="296"/>
      <c r="AMY71" s="296"/>
      <c r="AMZ71" s="296"/>
      <c r="ANA71" s="296"/>
      <c r="ANB71" s="296"/>
      <c r="ANC71" s="296"/>
      <c r="AND71" s="296"/>
      <c r="ANE71" s="296"/>
      <c r="ANF71" s="296"/>
      <c r="ANG71" s="296"/>
      <c r="ANH71" s="296"/>
      <c r="ANI71" s="296"/>
      <c r="ANJ71" s="296"/>
      <c r="ANK71" s="296"/>
      <c r="ANL71" s="296"/>
      <c r="ANM71" s="296"/>
      <c r="ANN71" s="296"/>
      <c r="ANO71" s="296"/>
      <c r="ANP71" s="296"/>
      <c r="ANQ71" s="296"/>
      <c r="ANR71" s="296"/>
      <c r="ANS71" s="296"/>
      <c r="ANT71" s="296"/>
      <c r="ANU71" s="296"/>
      <c r="ANV71" s="296"/>
      <c r="ANW71" s="296"/>
      <c r="ANX71" s="296"/>
      <c r="ANY71" s="296"/>
      <c r="ANZ71" s="296"/>
      <c r="AOA71" s="296"/>
      <c r="AOB71" s="296"/>
      <c r="AOC71" s="296"/>
      <c r="AOD71" s="296"/>
      <c r="AOE71" s="296"/>
      <c r="AOF71" s="296"/>
      <c r="AOG71" s="296"/>
      <c r="AOH71" s="296"/>
      <c r="AOI71" s="296"/>
      <c r="AOJ71" s="296"/>
      <c r="AOK71" s="296"/>
      <c r="AOL71" s="296"/>
      <c r="AOM71" s="296"/>
      <c r="AON71" s="296"/>
      <c r="AOO71" s="296"/>
      <c r="AOP71" s="296"/>
      <c r="AOQ71" s="296"/>
      <c r="AOR71" s="296"/>
      <c r="AOS71" s="296"/>
      <c r="AOT71" s="296"/>
      <c r="AOU71" s="296"/>
      <c r="AOV71" s="296"/>
      <c r="AOW71" s="296"/>
      <c r="AOX71" s="296"/>
      <c r="AOY71" s="296"/>
      <c r="AOZ71" s="296"/>
      <c r="APA71" s="296"/>
      <c r="APB71" s="296"/>
      <c r="APC71" s="296"/>
      <c r="APD71" s="296"/>
      <c r="APE71" s="296"/>
      <c r="APF71" s="296"/>
      <c r="APG71" s="296"/>
      <c r="APH71" s="296"/>
      <c r="API71" s="296"/>
      <c r="APJ71" s="296"/>
      <c r="APK71" s="296"/>
      <c r="APL71" s="296"/>
      <c r="APM71" s="296"/>
      <c r="APN71" s="296"/>
      <c r="APO71" s="296"/>
      <c r="APP71" s="296"/>
      <c r="APQ71" s="296"/>
      <c r="APR71" s="296"/>
      <c r="APS71" s="296"/>
      <c r="APT71" s="296"/>
      <c r="APU71" s="296"/>
      <c r="APV71" s="296"/>
      <c r="APW71" s="296"/>
      <c r="APX71" s="296"/>
      <c r="APY71" s="296"/>
      <c r="APZ71" s="296"/>
      <c r="AQA71" s="296"/>
      <c r="AQB71" s="296"/>
      <c r="AQC71" s="296"/>
      <c r="AQD71" s="296"/>
      <c r="AQE71" s="296"/>
      <c r="AQF71" s="296"/>
      <c r="AQG71" s="296"/>
      <c r="AQH71" s="296"/>
      <c r="AQI71" s="296"/>
      <c r="AQJ71" s="296"/>
      <c r="AQK71" s="296"/>
      <c r="AQL71" s="296"/>
      <c r="AQM71" s="296"/>
      <c r="AQN71" s="296"/>
      <c r="AQO71" s="296"/>
      <c r="AQP71" s="296"/>
      <c r="AQQ71" s="296"/>
      <c r="AQR71" s="296"/>
      <c r="AQS71" s="296"/>
      <c r="AQT71" s="296"/>
      <c r="AQU71" s="296"/>
      <c r="AQV71" s="296"/>
      <c r="AQW71" s="296"/>
      <c r="AQX71" s="296"/>
      <c r="AQY71" s="296"/>
      <c r="AQZ71" s="296"/>
      <c r="ARA71" s="296"/>
      <c r="ARB71" s="296"/>
      <c r="ARC71" s="296"/>
      <c r="ARD71" s="296"/>
      <c r="ARE71" s="296"/>
      <c r="ARF71" s="296"/>
      <c r="ARG71" s="296"/>
      <c r="ARH71" s="296"/>
      <c r="ARI71" s="296"/>
      <c r="ARJ71" s="296"/>
      <c r="ARK71" s="296"/>
      <c r="ARL71" s="296"/>
      <c r="ARM71" s="296"/>
      <c r="ARN71" s="296"/>
      <c r="ARO71" s="296"/>
      <c r="ARP71" s="296"/>
      <c r="ARQ71" s="296"/>
      <c r="ARR71" s="296"/>
      <c r="ARS71" s="296"/>
      <c r="ART71" s="296"/>
      <c r="ARU71" s="296"/>
      <c r="ARV71" s="296"/>
      <c r="ARW71" s="296"/>
      <c r="ARX71" s="296"/>
      <c r="ARY71" s="296"/>
      <c r="ARZ71" s="296"/>
      <c r="ASA71" s="296"/>
      <c r="ASB71" s="296"/>
      <c r="ASC71" s="296"/>
      <c r="ASD71" s="296"/>
      <c r="ASE71" s="296"/>
      <c r="ASF71" s="296"/>
      <c r="ASG71" s="296"/>
      <c r="ASH71" s="296"/>
      <c r="ASI71" s="296"/>
      <c r="ASJ71" s="296"/>
      <c r="ASK71" s="296"/>
      <c r="ASL71" s="296"/>
      <c r="ASM71" s="296"/>
      <c r="ASN71" s="296"/>
      <c r="ASO71" s="296"/>
      <c r="ASP71" s="296"/>
      <c r="ASQ71" s="296"/>
      <c r="ASR71" s="296"/>
      <c r="ASS71" s="296"/>
      <c r="AST71" s="296"/>
      <c r="ASU71" s="296"/>
      <c r="ASV71" s="296"/>
      <c r="ASW71" s="296"/>
      <c r="ASX71" s="296"/>
      <c r="ASY71" s="296"/>
      <c r="ASZ71" s="296"/>
      <c r="ATA71" s="296"/>
      <c r="ATB71" s="296"/>
      <c r="ATC71" s="296"/>
      <c r="ATD71" s="296"/>
      <c r="ATE71" s="296"/>
      <c r="ATF71" s="296"/>
      <c r="ATG71" s="296"/>
      <c r="ATH71" s="296"/>
      <c r="ATI71" s="296"/>
      <c r="ATJ71" s="296"/>
      <c r="ATK71" s="296"/>
      <c r="ATL71" s="296"/>
      <c r="ATM71" s="296"/>
      <c r="ATN71" s="296"/>
      <c r="ATO71" s="296"/>
      <c r="ATP71" s="296"/>
      <c r="ATQ71" s="296"/>
      <c r="ATR71" s="296"/>
      <c r="ATS71" s="296"/>
      <c r="ATT71" s="296"/>
      <c r="ATU71" s="296"/>
      <c r="ATV71" s="296"/>
      <c r="ATW71" s="296"/>
      <c r="ATX71" s="296"/>
      <c r="ATY71" s="296"/>
      <c r="ATZ71" s="296"/>
      <c r="AUA71" s="296"/>
      <c r="AUB71" s="296"/>
      <c r="AUC71" s="296"/>
      <c r="AUD71" s="296"/>
      <c r="AUE71" s="296"/>
      <c r="AUF71" s="296"/>
      <c r="AUG71" s="296"/>
      <c r="AUH71" s="296"/>
      <c r="AUI71" s="296"/>
      <c r="AUJ71" s="296"/>
      <c r="AUK71" s="296"/>
      <c r="AUL71" s="296"/>
      <c r="AUM71" s="296"/>
      <c r="AUN71" s="296"/>
      <c r="AUO71" s="296"/>
      <c r="AUP71" s="296"/>
      <c r="AUQ71" s="296"/>
      <c r="AUR71" s="296"/>
      <c r="AUS71" s="296"/>
      <c r="AUT71" s="296"/>
      <c r="AUU71" s="296"/>
      <c r="AUV71" s="296"/>
      <c r="AUW71" s="296"/>
      <c r="AUX71" s="296"/>
      <c r="AUY71" s="296"/>
      <c r="AUZ71" s="296"/>
      <c r="AVA71" s="296"/>
      <c r="AVB71" s="296"/>
      <c r="AVC71" s="296"/>
      <c r="AVD71" s="296"/>
      <c r="AVE71" s="296"/>
      <c r="AVF71" s="296"/>
      <c r="AVG71" s="296"/>
      <c r="AVH71" s="296"/>
      <c r="AVI71" s="296"/>
      <c r="AVJ71" s="296"/>
      <c r="AVK71" s="296"/>
      <c r="AVL71" s="296"/>
      <c r="AVM71" s="296"/>
      <c r="AVN71" s="296"/>
      <c r="AVO71" s="296"/>
      <c r="AVP71" s="296"/>
      <c r="AVQ71" s="296"/>
      <c r="AVR71" s="296"/>
      <c r="AVS71" s="296"/>
      <c r="AVT71" s="296"/>
      <c r="AVU71" s="296"/>
      <c r="AVV71" s="296"/>
      <c r="AVW71" s="296"/>
      <c r="AVX71" s="296"/>
      <c r="AVY71" s="296"/>
      <c r="AVZ71" s="296"/>
      <c r="AWA71" s="296"/>
      <c r="AWB71" s="296"/>
      <c r="AWC71" s="296"/>
      <c r="AWD71" s="296"/>
      <c r="AWE71" s="296"/>
      <c r="AWF71" s="296"/>
      <c r="AWG71" s="296"/>
      <c r="AWH71" s="296"/>
      <c r="AWI71" s="296"/>
      <c r="AWJ71" s="296"/>
      <c r="AWK71" s="296"/>
      <c r="AWL71" s="296"/>
      <c r="AWM71" s="296"/>
      <c r="AWN71" s="296"/>
      <c r="AWO71" s="296"/>
      <c r="AWP71" s="296"/>
      <c r="AWQ71" s="296"/>
      <c r="AWR71" s="296"/>
      <c r="AWS71" s="296"/>
      <c r="AWT71" s="296"/>
      <c r="AWU71" s="296"/>
      <c r="AWV71" s="296"/>
      <c r="AWW71" s="296"/>
      <c r="AWX71" s="296"/>
      <c r="AWY71" s="296"/>
      <c r="AWZ71" s="296"/>
      <c r="AXA71" s="296"/>
      <c r="AXB71" s="296"/>
      <c r="AXC71" s="296"/>
      <c r="AXD71" s="296"/>
      <c r="AXE71" s="296"/>
      <c r="AXF71" s="296"/>
      <c r="AXG71" s="296"/>
      <c r="AXH71" s="296"/>
      <c r="AXI71" s="296"/>
      <c r="AXJ71" s="296"/>
      <c r="AXK71" s="296"/>
      <c r="AXL71" s="296"/>
      <c r="AXM71" s="296"/>
      <c r="AXN71" s="296"/>
      <c r="AXO71" s="296"/>
      <c r="AXP71" s="296"/>
      <c r="AXQ71" s="296"/>
      <c r="AXR71" s="296"/>
      <c r="AXS71" s="296"/>
      <c r="AXT71" s="296"/>
      <c r="AXU71" s="296"/>
      <c r="AXV71" s="296"/>
      <c r="AXW71" s="296"/>
      <c r="AXX71" s="296"/>
      <c r="AXY71" s="296"/>
      <c r="AXZ71" s="296"/>
      <c r="AYA71" s="296"/>
      <c r="AYB71" s="296"/>
      <c r="AYC71" s="296"/>
      <c r="AYD71" s="296"/>
      <c r="AYE71" s="296"/>
      <c r="AYF71" s="296"/>
      <c r="AYG71" s="296"/>
      <c r="AYH71" s="296"/>
      <c r="AYI71" s="296"/>
      <c r="AYJ71" s="296"/>
      <c r="AYK71" s="296"/>
      <c r="AYL71" s="296"/>
      <c r="AYM71" s="296"/>
      <c r="AYN71" s="296"/>
      <c r="AYO71" s="296"/>
      <c r="AYP71" s="296"/>
      <c r="AYQ71" s="296"/>
      <c r="AYR71" s="296"/>
      <c r="AYS71" s="296"/>
      <c r="AYT71" s="296"/>
      <c r="AYU71" s="296"/>
      <c r="AYV71" s="296"/>
      <c r="AYW71" s="296"/>
      <c r="AYX71" s="296"/>
      <c r="AYY71" s="296"/>
      <c r="AYZ71" s="296"/>
      <c r="AZA71" s="296"/>
      <c r="AZB71" s="296"/>
      <c r="AZC71" s="296"/>
      <c r="AZD71" s="296"/>
      <c r="AZE71" s="296"/>
      <c r="AZF71" s="296"/>
      <c r="AZG71" s="296"/>
      <c r="AZH71" s="296"/>
      <c r="AZI71" s="296"/>
      <c r="AZJ71" s="296"/>
      <c r="AZK71" s="296"/>
      <c r="AZL71" s="296"/>
      <c r="AZM71" s="296"/>
      <c r="AZN71" s="296"/>
      <c r="AZO71" s="296"/>
      <c r="AZP71" s="296"/>
      <c r="AZQ71" s="296"/>
      <c r="AZR71" s="296"/>
      <c r="AZS71" s="296"/>
      <c r="AZT71" s="296"/>
      <c r="AZU71" s="296"/>
      <c r="AZV71" s="296"/>
      <c r="AZW71" s="296"/>
      <c r="AZX71" s="296"/>
      <c r="AZY71" s="296"/>
      <c r="AZZ71" s="296"/>
      <c r="BAA71" s="296"/>
      <c r="BAB71" s="296"/>
      <c r="BAC71" s="296"/>
      <c r="BAD71" s="296"/>
      <c r="BAE71" s="296"/>
      <c r="BAF71" s="296"/>
      <c r="BAG71" s="296"/>
      <c r="BAH71" s="296"/>
      <c r="BAI71" s="296"/>
      <c r="BAJ71" s="296"/>
      <c r="BAK71" s="296"/>
      <c r="BAL71" s="296"/>
      <c r="BAM71" s="296"/>
      <c r="BAN71" s="296"/>
      <c r="BAO71" s="296"/>
      <c r="BAP71" s="296"/>
      <c r="BAQ71" s="296"/>
      <c r="BAR71" s="296"/>
      <c r="BAS71" s="296"/>
      <c r="BAT71" s="296"/>
      <c r="BAU71" s="296"/>
      <c r="BAV71" s="296"/>
      <c r="BAW71" s="296"/>
      <c r="BAX71" s="296"/>
      <c r="BAY71" s="296"/>
      <c r="BAZ71" s="296"/>
      <c r="BBA71" s="296"/>
      <c r="BBB71" s="296"/>
      <c r="BBC71" s="296"/>
      <c r="BBD71" s="296"/>
      <c r="BBE71" s="296"/>
      <c r="BBF71" s="296"/>
      <c r="BBG71" s="296"/>
      <c r="BBH71" s="296"/>
      <c r="BBI71" s="296"/>
      <c r="BBJ71" s="296"/>
      <c r="BBK71" s="296"/>
      <c r="BBL71" s="296"/>
      <c r="BBM71" s="296"/>
      <c r="BBN71" s="296"/>
      <c r="BBO71" s="296"/>
      <c r="BBP71" s="296"/>
      <c r="BBQ71" s="296"/>
      <c r="BBR71" s="296"/>
      <c r="BBS71" s="296"/>
      <c r="BBT71" s="296"/>
      <c r="BBU71" s="296"/>
      <c r="BBV71" s="296"/>
      <c r="BBW71" s="296"/>
      <c r="BBX71" s="296"/>
      <c r="BBY71" s="296"/>
      <c r="BBZ71" s="296"/>
      <c r="BCA71" s="296"/>
      <c r="BCB71" s="296"/>
      <c r="BCC71" s="296"/>
      <c r="BCD71" s="296"/>
      <c r="BCE71" s="296"/>
      <c r="BCF71" s="296"/>
      <c r="BCG71" s="296"/>
      <c r="BCH71" s="296"/>
      <c r="BCI71" s="296"/>
      <c r="BCJ71" s="296"/>
      <c r="BCK71" s="296"/>
      <c r="BCL71" s="296"/>
      <c r="BCM71" s="296"/>
      <c r="BCN71" s="296"/>
      <c r="BCO71" s="296"/>
      <c r="BCP71" s="296"/>
      <c r="BCQ71" s="296"/>
      <c r="BCR71" s="296"/>
      <c r="BCS71" s="296"/>
      <c r="BCT71" s="296"/>
      <c r="BCU71" s="296"/>
      <c r="BCV71" s="296"/>
      <c r="BCW71" s="296"/>
      <c r="BCX71" s="296"/>
      <c r="BCY71" s="296"/>
      <c r="BCZ71" s="296"/>
      <c r="BDA71" s="296"/>
      <c r="BDB71" s="296"/>
      <c r="BDC71" s="296"/>
      <c r="BDD71" s="296"/>
      <c r="BDE71" s="296"/>
      <c r="BDF71" s="296"/>
      <c r="BDG71" s="296"/>
      <c r="BDH71" s="296"/>
      <c r="BDI71" s="296"/>
      <c r="BDJ71" s="296"/>
      <c r="BDK71" s="296"/>
      <c r="BDL71" s="296"/>
      <c r="BDM71" s="296"/>
      <c r="BDN71" s="296"/>
      <c r="BDO71" s="296"/>
      <c r="BDP71" s="296"/>
      <c r="BDQ71" s="296"/>
      <c r="BDR71" s="296"/>
      <c r="BDS71" s="296"/>
      <c r="BDT71" s="296"/>
      <c r="BDU71" s="296"/>
      <c r="BDV71" s="296"/>
      <c r="BDW71" s="296"/>
      <c r="BDX71" s="296"/>
      <c r="BDY71" s="296"/>
      <c r="BDZ71" s="296"/>
      <c r="BEA71" s="296"/>
      <c r="BEB71" s="296"/>
      <c r="BEC71" s="296"/>
      <c r="BED71" s="296"/>
      <c r="BEE71" s="296"/>
      <c r="BEF71" s="296"/>
      <c r="BEG71" s="296"/>
      <c r="BEH71" s="296"/>
      <c r="BEI71" s="296"/>
      <c r="BEJ71" s="296"/>
      <c r="BEK71" s="296"/>
      <c r="BEL71" s="296"/>
      <c r="BEM71" s="296"/>
      <c r="BEN71" s="296"/>
      <c r="BEO71" s="296"/>
      <c r="BEP71" s="296"/>
      <c r="BEQ71" s="296"/>
      <c r="BER71" s="296"/>
      <c r="BES71" s="296"/>
      <c r="BET71" s="296"/>
      <c r="BEU71" s="296"/>
      <c r="BEV71" s="296"/>
      <c r="BEW71" s="296"/>
      <c r="BEX71" s="296"/>
      <c r="BEY71" s="296"/>
      <c r="BEZ71" s="296"/>
      <c r="BFA71" s="296"/>
      <c r="BFB71" s="296"/>
      <c r="BFC71" s="296"/>
      <c r="BFD71" s="296"/>
      <c r="BFE71" s="296"/>
      <c r="BFF71" s="296"/>
      <c r="BFG71" s="296"/>
      <c r="BFH71" s="296"/>
      <c r="BFI71" s="296"/>
      <c r="BFJ71" s="296"/>
      <c r="BFK71" s="296"/>
      <c r="BFL71" s="296"/>
      <c r="BFM71" s="296"/>
      <c r="BFN71" s="296"/>
      <c r="BFO71" s="296"/>
      <c r="BFP71" s="296"/>
      <c r="BFQ71" s="296"/>
      <c r="BFR71" s="296"/>
      <c r="BFS71" s="296"/>
      <c r="BFT71" s="296"/>
      <c r="BFU71" s="296"/>
      <c r="BFV71" s="296"/>
      <c r="BFW71" s="296"/>
      <c r="BFX71" s="296"/>
      <c r="BFY71" s="296"/>
      <c r="BFZ71" s="296"/>
      <c r="BGA71" s="296"/>
      <c r="BGB71" s="296"/>
      <c r="BGC71" s="296"/>
      <c r="BGD71" s="296"/>
      <c r="BGE71" s="296"/>
      <c r="BGF71" s="296"/>
      <c r="BGG71" s="296"/>
      <c r="BGH71" s="296"/>
      <c r="BGI71" s="296"/>
      <c r="BGJ71" s="296"/>
      <c r="BGK71" s="296"/>
      <c r="BGL71" s="296"/>
      <c r="BGM71" s="296"/>
      <c r="BGN71" s="296"/>
      <c r="BGO71" s="296"/>
      <c r="BGP71" s="296"/>
      <c r="BGQ71" s="296"/>
      <c r="BGR71" s="296"/>
      <c r="BGS71" s="296"/>
      <c r="BGT71" s="296"/>
      <c r="BGU71" s="296"/>
      <c r="BGV71" s="296"/>
      <c r="BGW71" s="296"/>
      <c r="BGX71" s="296"/>
      <c r="BGY71" s="296"/>
      <c r="BGZ71" s="296"/>
      <c r="BHA71" s="296"/>
      <c r="BHB71" s="296"/>
      <c r="BHC71" s="296"/>
      <c r="BHD71" s="296"/>
      <c r="BHE71" s="296"/>
      <c r="BHF71" s="296"/>
      <c r="BHG71" s="296"/>
      <c r="BHH71" s="296"/>
      <c r="BHI71" s="296"/>
      <c r="BHJ71" s="296"/>
      <c r="BHK71" s="296"/>
      <c r="BHL71" s="296"/>
      <c r="BHM71" s="296"/>
      <c r="BHN71" s="296"/>
      <c r="BHO71" s="296"/>
      <c r="BHP71" s="296"/>
      <c r="BHQ71" s="296"/>
      <c r="BHR71" s="296"/>
      <c r="BHS71" s="296"/>
      <c r="BHT71" s="296"/>
      <c r="BHU71" s="296"/>
      <c r="BHV71" s="296"/>
      <c r="BHW71" s="296"/>
      <c r="BHX71" s="296"/>
      <c r="BHY71" s="296"/>
      <c r="BHZ71" s="296"/>
      <c r="BIA71" s="296"/>
      <c r="BIB71" s="296"/>
      <c r="BIC71" s="296"/>
      <c r="BID71" s="296"/>
      <c r="BIE71" s="296"/>
      <c r="BIF71" s="296"/>
      <c r="BIG71" s="296"/>
      <c r="BIH71" s="296"/>
      <c r="BII71" s="296"/>
      <c r="BIJ71" s="296"/>
      <c r="BIK71" s="296"/>
      <c r="BIL71" s="296"/>
      <c r="BIM71" s="296"/>
      <c r="BIN71" s="296"/>
      <c r="BIO71" s="296"/>
      <c r="BIP71" s="296"/>
      <c r="BIQ71" s="296"/>
      <c r="BIR71" s="296"/>
      <c r="BIS71" s="296"/>
      <c r="BIT71" s="296"/>
      <c r="BIU71" s="296"/>
      <c r="BIV71" s="296"/>
      <c r="BIW71" s="296"/>
      <c r="BIX71" s="296"/>
      <c r="BIY71" s="296"/>
      <c r="BIZ71" s="296"/>
      <c r="BJA71" s="296"/>
      <c r="BJB71" s="296"/>
      <c r="BJC71" s="296"/>
      <c r="BJD71" s="296"/>
      <c r="BJE71" s="296"/>
      <c r="BJF71" s="296"/>
      <c r="BJG71" s="296"/>
      <c r="BJH71" s="296"/>
      <c r="BJI71" s="296"/>
      <c r="BJJ71" s="296"/>
      <c r="BJK71" s="296"/>
      <c r="BJL71" s="296"/>
      <c r="BJM71" s="296"/>
      <c r="BJN71" s="296"/>
      <c r="BJO71" s="296"/>
      <c r="BJP71" s="296"/>
      <c r="BJQ71" s="296"/>
      <c r="BJR71" s="296"/>
      <c r="BJS71" s="296"/>
      <c r="BJT71" s="296"/>
      <c r="BJU71" s="296"/>
      <c r="BJV71" s="296"/>
      <c r="BJW71" s="296"/>
      <c r="BJX71" s="296"/>
      <c r="BJY71" s="296"/>
      <c r="BJZ71" s="296"/>
      <c r="BKA71" s="296"/>
      <c r="BKB71" s="296"/>
      <c r="BKC71" s="296"/>
      <c r="BKD71" s="296"/>
      <c r="BKE71" s="296"/>
      <c r="BKF71" s="296"/>
      <c r="BKG71" s="296"/>
      <c r="BKH71" s="296"/>
      <c r="BKI71" s="296"/>
      <c r="BKJ71" s="296"/>
      <c r="BKK71" s="296"/>
      <c r="BKL71" s="296"/>
      <c r="BKM71" s="296"/>
      <c r="BKN71" s="296"/>
      <c r="BKO71" s="296"/>
      <c r="BKP71" s="296"/>
      <c r="BKQ71" s="296"/>
      <c r="BKR71" s="296"/>
      <c r="BKS71" s="296"/>
      <c r="BKT71" s="296"/>
      <c r="BKU71" s="296"/>
      <c r="BKV71" s="296"/>
      <c r="BKW71" s="296"/>
      <c r="BKX71" s="296"/>
      <c r="BKY71" s="296"/>
      <c r="BKZ71" s="296"/>
      <c r="BLA71" s="296"/>
      <c r="BLB71" s="296"/>
      <c r="BLC71" s="296"/>
      <c r="BLD71" s="296"/>
      <c r="BLE71" s="296"/>
      <c r="BLF71" s="296"/>
      <c r="BLG71" s="296"/>
      <c r="BLH71" s="296"/>
      <c r="BLI71" s="296"/>
      <c r="BLJ71" s="296"/>
      <c r="BLK71" s="296"/>
      <c r="BLL71" s="296"/>
      <c r="BLM71" s="296"/>
      <c r="BLN71" s="296"/>
      <c r="BLO71" s="296"/>
      <c r="BLP71" s="296"/>
      <c r="BLQ71" s="296"/>
      <c r="BLR71" s="296"/>
      <c r="BLS71" s="296"/>
      <c r="BLT71" s="296"/>
      <c r="BLU71" s="296"/>
      <c r="BLV71" s="296"/>
      <c r="BLW71" s="296"/>
      <c r="BLX71" s="296"/>
      <c r="BLY71" s="296"/>
      <c r="BLZ71" s="296"/>
      <c r="BMA71" s="296"/>
      <c r="BMB71" s="296"/>
      <c r="BMC71" s="296"/>
      <c r="BMD71" s="296"/>
      <c r="BME71" s="296"/>
      <c r="BMF71" s="296"/>
      <c r="BMG71" s="296"/>
      <c r="BMH71" s="296"/>
      <c r="BMI71" s="296"/>
      <c r="BMJ71" s="296"/>
      <c r="BMK71" s="296"/>
      <c r="BML71" s="296"/>
      <c r="BMM71" s="296"/>
      <c r="BMN71" s="296"/>
      <c r="BMO71" s="296"/>
      <c r="BMP71" s="296"/>
      <c r="BMQ71" s="296"/>
      <c r="BMR71" s="296"/>
      <c r="BMS71" s="296"/>
      <c r="BMT71" s="296"/>
      <c r="BMU71" s="296"/>
      <c r="BMV71" s="296"/>
      <c r="BMW71" s="296"/>
      <c r="BMX71" s="296"/>
      <c r="BMY71" s="296"/>
      <c r="BMZ71" s="296"/>
      <c r="BNA71" s="296"/>
      <c r="BNB71" s="296"/>
      <c r="BNC71" s="296"/>
      <c r="BND71" s="296"/>
      <c r="BNE71" s="296"/>
      <c r="BNF71" s="296"/>
      <c r="BNG71" s="296"/>
      <c r="BNH71" s="296"/>
      <c r="BNI71" s="296"/>
      <c r="BNJ71" s="296"/>
      <c r="BNK71" s="296"/>
      <c r="BNL71" s="296"/>
      <c r="BNM71" s="296"/>
      <c r="BNN71" s="296"/>
      <c r="BNO71" s="296"/>
      <c r="BNP71" s="296"/>
      <c r="BNQ71" s="296"/>
      <c r="BNR71" s="296"/>
      <c r="BNS71" s="296"/>
      <c r="BNT71" s="296"/>
      <c r="BNU71" s="296"/>
      <c r="BNV71" s="296"/>
      <c r="BNW71" s="296"/>
      <c r="BNX71" s="296"/>
      <c r="BNY71" s="296"/>
      <c r="BNZ71" s="296"/>
      <c r="BOA71" s="296"/>
      <c r="BOB71" s="296"/>
      <c r="BOC71" s="296"/>
      <c r="BOD71" s="296"/>
      <c r="BOE71" s="296"/>
      <c r="BOF71" s="296"/>
      <c r="BOG71" s="296"/>
      <c r="BOH71" s="296"/>
      <c r="BOI71" s="296"/>
      <c r="BOJ71" s="296"/>
      <c r="BOK71" s="296"/>
      <c r="BOL71" s="296"/>
      <c r="BOM71" s="296"/>
      <c r="BON71" s="296"/>
      <c r="BOO71" s="296"/>
      <c r="BOP71" s="296"/>
      <c r="BOQ71" s="296"/>
      <c r="BOR71" s="296"/>
      <c r="BOS71" s="296"/>
      <c r="BOT71" s="296"/>
      <c r="BOU71" s="296"/>
      <c r="BOV71" s="296"/>
      <c r="BOW71" s="296"/>
      <c r="BOX71" s="296"/>
      <c r="BOY71" s="296"/>
      <c r="BOZ71" s="296"/>
      <c r="BPA71" s="296"/>
      <c r="BPB71" s="296"/>
      <c r="BPC71" s="296"/>
      <c r="BPD71" s="296"/>
      <c r="BPE71" s="296"/>
      <c r="BPF71" s="296"/>
      <c r="BPG71" s="296"/>
      <c r="BPH71" s="296"/>
      <c r="BPI71" s="296"/>
      <c r="BPJ71" s="296"/>
      <c r="BPK71" s="296"/>
      <c r="BPL71" s="296"/>
      <c r="BPM71" s="296"/>
      <c r="BPN71" s="296"/>
      <c r="BPO71" s="296"/>
      <c r="BPP71" s="296"/>
      <c r="BPQ71" s="296"/>
      <c r="BPR71" s="296"/>
      <c r="BPS71" s="296"/>
      <c r="BPT71" s="296"/>
      <c r="BPU71" s="296"/>
      <c r="BPV71" s="296"/>
      <c r="BPW71" s="296"/>
      <c r="BPX71" s="296"/>
      <c r="BPY71" s="296"/>
      <c r="BPZ71" s="296"/>
      <c r="BQA71" s="296"/>
      <c r="BQB71" s="296"/>
      <c r="BQC71" s="296"/>
      <c r="BQD71" s="296"/>
      <c r="BQE71" s="296"/>
      <c r="BQF71" s="296"/>
      <c r="BQG71" s="296"/>
      <c r="BQH71" s="296"/>
      <c r="BQI71" s="296"/>
      <c r="BQJ71" s="296"/>
      <c r="BQK71" s="296"/>
      <c r="BQL71" s="296"/>
      <c r="BQM71" s="296"/>
      <c r="BQN71" s="296"/>
      <c r="BQO71" s="296"/>
      <c r="BQP71" s="296"/>
      <c r="BQQ71" s="296"/>
      <c r="BQR71" s="296"/>
      <c r="BQS71" s="296"/>
      <c r="BQT71" s="296"/>
      <c r="BQU71" s="296"/>
      <c r="BQV71" s="296"/>
      <c r="BQW71" s="296"/>
      <c r="BQX71" s="296"/>
      <c r="BQY71" s="296"/>
      <c r="BQZ71" s="296"/>
      <c r="BRA71" s="296"/>
      <c r="BRB71" s="296"/>
      <c r="BRC71" s="296"/>
      <c r="BRD71" s="296"/>
      <c r="BRE71" s="296"/>
      <c r="BRF71" s="296"/>
      <c r="BRG71" s="296"/>
      <c r="BRH71" s="296"/>
      <c r="BRI71" s="296"/>
      <c r="BRJ71" s="296"/>
      <c r="BRK71" s="296"/>
      <c r="BRL71" s="296"/>
      <c r="BRM71" s="296"/>
      <c r="BRN71" s="296"/>
      <c r="BRO71" s="296"/>
      <c r="BRP71" s="296"/>
      <c r="BRQ71" s="296"/>
      <c r="BRR71" s="296"/>
      <c r="BRS71" s="296"/>
      <c r="BRT71" s="296"/>
      <c r="BRU71" s="296"/>
      <c r="BRV71" s="296"/>
      <c r="BRW71" s="296"/>
      <c r="BRX71" s="296"/>
      <c r="BRY71" s="296"/>
      <c r="BRZ71" s="296"/>
      <c r="BSA71" s="296"/>
      <c r="BSB71" s="296"/>
      <c r="BSC71" s="296"/>
      <c r="BSD71" s="296"/>
      <c r="BSE71" s="296"/>
      <c r="BSF71" s="296"/>
      <c r="BSG71" s="296"/>
      <c r="BSH71" s="296"/>
      <c r="BSI71" s="296"/>
      <c r="BSJ71" s="296"/>
      <c r="BSK71" s="296"/>
      <c r="BSL71" s="296"/>
      <c r="BSM71" s="296"/>
      <c r="BSN71" s="296"/>
      <c r="BSO71" s="296"/>
      <c r="BSP71" s="296"/>
      <c r="BSQ71" s="296"/>
      <c r="BSR71" s="296"/>
      <c r="BSS71" s="296"/>
      <c r="BST71" s="296"/>
      <c r="BSU71" s="296"/>
      <c r="BSV71" s="296"/>
      <c r="BSW71" s="296"/>
      <c r="BSX71" s="296"/>
      <c r="BSY71" s="296"/>
      <c r="BSZ71" s="296"/>
      <c r="BTA71" s="296"/>
      <c r="BTB71" s="296"/>
      <c r="BTC71" s="296"/>
      <c r="BTD71" s="296"/>
      <c r="BTE71" s="296"/>
      <c r="BTF71" s="296"/>
      <c r="BTG71" s="296"/>
      <c r="BTH71" s="296"/>
      <c r="BTI71" s="296"/>
      <c r="BTJ71" s="296"/>
      <c r="BTK71" s="296"/>
      <c r="BTL71" s="296"/>
      <c r="BTM71" s="296"/>
      <c r="BTN71" s="296"/>
      <c r="BTO71" s="296"/>
      <c r="BTP71" s="296"/>
      <c r="BTQ71" s="296"/>
      <c r="BTR71" s="296"/>
      <c r="BTS71" s="296"/>
      <c r="BTT71" s="296"/>
      <c r="BTU71" s="296"/>
      <c r="BTV71" s="296"/>
      <c r="BTW71" s="296"/>
      <c r="BTX71" s="296"/>
      <c r="BTY71" s="296"/>
      <c r="BTZ71" s="296"/>
      <c r="BUA71" s="296"/>
      <c r="BUB71" s="296"/>
      <c r="BUC71" s="296"/>
      <c r="BUD71" s="296"/>
      <c r="BUE71" s="296"/>
      <c r="BUF71" s="296"/>
      <c r="BUG71" s="296"/>
      <c r="BUH71" s="296"/>
      <c r="BUI71" s="296"/>
      <c r="BUJ71" s="296"/>
      <c r="BUK71" s="296"/>
      <c r="BUL71" s="296"/>
      <c r="BUM71" s="296"/>
      <c r="BUN71" s="296"/>
      <c r="BUO71" s="296"/>
      <c r="BUP71" s="296"/>
      <c r="BUQ71" s="296"/>
      <c r="BUR71" s="296"/>
      <c r="BUS71" s="296"/>
      <c r="BUT71" s="296"/>
      <c r="BUU71" s="296"/>
      <c r="BUV71" s="296"/>
      <c r="BUW71" s="296"/>
      <c r="BUX71" s="296"/>
      <c r="BUY71" s="296"/>
      <c r="BUZ71" s="296"/>
      <c r="BVA71" s="296"/>
      <c r="BVB71" s="296"/>
      <c r="BVC71" s="296"/>
      <c r="BVD71" s="296"/>
      <c r="BVE71" s="296"/>
      <c r="BVF71" s="296"/>
      <c r="BVG71" s="296"/>
      <c r="BVH71" s="296"/>
      <c r="BVI71" s="296"/>
      <c r="BVJ71" s="296"/>
      <c r="BVK71" s="296"/>
      <c r="BVL71" s="296"/>
      <c r="BVM71" s="296"/>
      <c r="BVN71" s="296"/>
      <c r="BVO71" s="296"/>
      <c r="BVP71" s="296"/>
      <c r="BVQ71" s="296"/>
      <c r="BVR71" s="296"/>
      <c r="BVS71" s="296"/>
      <c r="BVT71" s="296"/>
      <c r="BVU71" s="296"/>
      <c r="BVV71" s="296"/>
      <c r="BVW71" s="296"/>
      <c r="BVX71" s="296"/>
      <c r="BVY71" s="296"/>
      <c r="BVZ71" s="296"/>
      <c r="BWA71" s="296"/>
      <c r="BWB71" s="296"/>
      <c r="BWC71" s="296"/>
      <c r="BWD71" s="296"/>
      <c r="BWE71" s="296"/>
      <c r="BWF71" s="296"/>
      <c r="BWG71" s="296"/>
      <c r="BWH71" s="296"/>
      <c r="BWI71" s="296"/>
      <c r="BWJ71" s="296"/>
      <c r="BWK71" s="296"/>
      <c r="BWL71" s="296"/>
      <c r="BWM71" s="296"/>
      <c r="BWN71" s="296"/>
      <c r="BWO71" s="296"/>
      <c r="BWP71" s="296"/>
      <c r="BWQ71" s="296"/>
      <c r="BWR71" s="296"/>
      <c r="BWS71" s="296"/>
      <c r="BWT71" s="296"/>
      <c r="BWU71" s="296"/>
      <c r="BWV71" s="296"/>
      <c r="BWW71" s="296"/>
      <c r="BWX71" s="296"/>
      <c r="BWY71" s="296"/>
      <c r="BWZ71" s="296"/>
      <c r="BXA71" s="296"/>
      <c r="BXB71" s="296"/>
      <c r="BXC71" s="296"/>
      <c r="BXD71" s="296"/>
      <c r="BXE71" s="296"/>
      <c r="BXF71" s="296"/>
      <c r="BXG71" s="296"/>
      <c r="BXH71" s="296"/>
      <c r="BXI71" s="296"/>
      <c r="BXJ71" s="296"/>
      <c r="BXK71" s="296"/>
      <c r="BXL71" s="296"/>
      <c r="BXM71" s="296"/>
      <c r="BXN71" s="296"/>
      <c r="BXO71" s="296"/>
      <c r="BXP71" s="296"/>
      <c r="BXQ71" s="296"/>
      <c r="BXR71" s="296"/>
      <c r="BXS71" s="296"/>
      <c r="BXT71" s="296"/>
      <c r="BXU71" s="296"/>
      <c r="BXV71" s="296"/>
      <c r="BXW71" s="296"/>
      <c r="BXX71" s="296"/>
      <c r="BXY71" s="296"/>
      <c r="BXZ71" s="296"/>
      <c r="BYA71" s="296"/>
      <c r="BYB71" s="296"/>
      <c r="BYC71" s="296"/>
      <c r="BYD71" s="296"/>
      <c r="BYE71" s="296"/>
      <c r="BYF71" s="296"/>
      <c r="BYG71" s="296"/>
      <c r="BYH71" s="296"/>
      <c r="BYI71" s="296"/>
      <c r="BYJ71" s="296"/>
      <c r="BYK71" s="296"/>
      <c r="BYL71" s="296"/>
      <c r="BYM71" s="296"/>
      <c r="BYN71" s="296"/>
      <c r="BYO71" s="296"/>
      <c r="BYP71" s="296"/>
      <c r="BYQ71" s="296"/>
      <c r="BYR71" s="296"/>
      <c r="BYS71" s="296"/>
      <c r="BYT71" s="296"/>
      <c r="BYU71" s="296"/>
      <c r="BYV71" s="296"/>
      <c r="BYW71" s="296"/>
      <c r="BYX71" s="296"/>
      <c r="BYY71" s="296"/>
      <c r="BYZ71" s="296"/>
      <c r="BZA71" s="296"/>
      <c r="BZB71" s="296"/>
      <c r="BZC71" s="296"/>
      <c r="BZD71" s="296"/>
      <c r="BZE71" s="296"/>
      <c r="BZF71" s="296"/>
      <c r="BZG71" s="296"/>
      <c r="BZH71" s="296"/>
      <c r="BZI71" s="296"/>
      <c r="BZJ71" s="296"/>
      <c r="BZK71" s="296"/>
      <c r="BZL71" s="296"/>
      <c r="BZM71" s="296"/>
      <c r="BZN71" s="296"/>
      <c r="BZO71" s="296"/>
      <c r="BZP71" s="296"/>
      <c r="BZQ71" s="296"/>
      <c r="BZR71" s="296"/>
      <c r="BZS71" s="296"/>
      <c r="BZT71" s="296"/>
      <c r="BZU71" s="296"/>
      <c r="BZV71" s="296"/>
      <c r="BZW71" s="296"/>
      <c r="BZX71" s="296"/>
      <c r="BZY71" s="296"/>
      <c r="BZZ71" s="296"/>
      <c r="CAA71" s="296"/>
      <c r="CAB71" s="296"/>
      <c r="CAC71" s="296"/>
      <c r="CAD71" s="296"/>
      <c r="CAE71" s="296"/>
      <c r="CAF71" s="296"/>
      <c r="CAG71" s="296"/>
      <c r="CAH71" s="296"/>
      <c r="CAI71" s="296"/>
      <c r="CAJ71" s="296"/>
      <c r="CAK71" s="296"/>
      <c r="CAL71" s="296"/>
      <c r="CAM71" s="296"/>
      <c r="CAN71" s="296"/>
      <c r="CAO71" s="296"/>
      <c r="CAP71" s="296"/>
      <c r="CAQ71" s="296"/>
      <c r="CAR71" s="296"/>
      <c r="CAS71" s="296"/>
      <c r="CAT71" s="296"/>
      <c r="CAU71" s="296"/>
      <c r="CAV71" s="296"/>
      <c r="CAW71" s="296"/>
      <c r="CAX71" s="296"/>
      <c r="CAY71" s="296"/>
      <c r="CAZ71" s="296"/>
      <c r="CBA71" s="296"/>
      <c r="CBB71" s="296"/>
      <c r="CBC71" s="296"/>
      <c r="CBD71" s="296"/>
      <c r="CBE71" s="296"/>
      <c r="CBF71" s="296"/>
      <c r="CBG71" s="296"/>
      <c r="CBH71" s="296"/>
      <c r="CBI71" s="296"/>
      <c r="CBJ71" s="296"/>
      <c r="CBK71" s="296"/>
      <c r="CBL71" s="296"/>
      <c r="CBM71" s="296"/>
      <c r="CBN71" s="296"/>
      <c r="CBO71" s="296"/>
      <c r="CBP71" s="296"/>
      <c r="CBQ71" s="296"/>
      <c r="CBR71" s="296"/>
      <c r="CBS71" s="296"/>
      <c r="CBT71" s="296"/>
      <c r="CBU71" s="296"/>
      <c r="CBV71" s="296"/>
      <c r="CBW71" s="296"/>
      <c r="CBX71" s="296"/>
      <c r="CBY71" s="296"/>
      <c r="CBZ71" s="296"/>
      <c r="CCA71" s="296"/>
      <c r="CCB71" s="296"/>
      <c r="CCC71" s="296"/>
      <c r="CCD71" s="296"/>
      <c r="CCE71" s="296"/>
      <c r="CCF71" s="296"/>
      <c r="CCG71" s="296"/>
      <c r="CCH71" s="296"/>
      <c r="CCI71" s="296"/>
      <c r="CCJ71" s="296"/>
      <c r="CCK71" s="296"/>
      <c r="CCL71" s="296"/>
      <c r="CCM71" s="296"/>
      <c r="CCN71" s="296"/>
      <c r="CCO71" s="296"/>
      <c r="CCP71" s="296"/>
      <c r="CCQ71" s="296"/>
      <c r="CCR71" s="296"/>
      <c r="CCS71" s="296"/>
      <c r="CCT71" s="296"/>
      <c r="CCU71" s="296"/>
      <c r="CCV71" s="296"/>
      <c r="CCW71" s="296"/>
      <c r="CCX71" s="296"/>
      <c r="CCY71" s="296"/>
      <c r="CCZ71" s="296"/>
      <c r="CDA71" s="296"/>
      <c r="CDB71" s="296"/>
      <c r="CDC71" s="296"/>
      <c r="CDD71" s="296"/>
      <c r="CDE71" s="296"/>
      <c r="CDF71" s="296"/>
      <c r="CDG71" s="296"/>
      <c r="CDH71" s="296"/>
      <c r="CDI71" s="296"/>
      <c r="CDJ71" s="296"/>
      <c r="CDK71" s="296"/>
      <c r="CDL71" s="296"/>
      <c r="CDM71" s="296"/>
      <c r="CDN71" s="296"/>
      <c r="CDO71" s="296"/>
      <c r="CDP71" s="296"/>
      <c r="CDQ71" s="296"/>
      <c r="CDR71" s="296"/>
      <c r="CDS71" s="296"/>
      <c r="CDT71" s="296"/>
      <c r="CDU71" s="296"/>
      <c r="CDV71" s="296"/>
      <c r="CDW71" s="296"/>
      <c r="CDX71" s="296"/>
      <c r="CDY71" s="296"/>
      <c r="CDZ71" s="296"/>
      <c r="CEA71" s="296"/>
      <c r="CEB71" s="296"/>
      <c r="CEC71" s="296"/>
      <c r="CED71" s="296"/>
      <c r="CEE71" s="296"/>
      <c r="CEF71" s="296"/>
      <c r="CEG71" s="296"/>
      <c r="CEH71" s="296"/>
      <c r="CEI71" s="296"/>
      <c r="CEJ71" s="296"/>
      <c r="CEK71" s="296"/>
      <c r="CEL71" s="296"/>
      <c r="CEM71" s="296"/>
      <c r="CEN71" s="296"/>
      <c r="CEO71" s="296"/>
      <c r="CEP71" s="296"/>
      <c r="CEQ71" s="296"/>
      <c r="CER71" s="296"/>
      <c r="CES71" s="296"/>
      <c r="CET71" s="296"/>
      <c r="CEU71" s="296"/>
      <c r="CEV71" s="296"/>
      <c r="CEW71" s="296"/>
      <c r="CEX71" s="296"/>
      <c r="CEY71" s="296"/>
      <c r="CEZ71" s="296"/>
      <c r="CFA71" s="296"/>
      <c r="CFB71" s="296"/>
      <c r="CFC71" s="296"/>
      <c r="CFD71" s="296"/>
      <c r="CFE71" s="296"/>
      <c r="CFF71" s="296"/>
      <c r="CFG71" s="296"/>
      <c r="CFH71" s="296"/>
      <c r="CFI71" s="296"/>
      <c r="CFJ71" s="296"/>
      <c r="CFK71" s="296"/>
      <c r="CFL71" s="296"/>
      <c r="CFM71" s="296"/>
      <c r="CFN71" s="296"/>
      <c r="CFO71" s="296"/>
      <c r="CFP71" s="296"/>
      <c r="CFQ71" s="296"/>
      <c r="CFR71" s="296"/>
      <c r="CFS71" s="296"/>
      <c r="CFT71" s="296"/>
      <c r="CFU71" s="296"/>
      <c r="CFV71" s="296"/>
      <c r="CFW71" s="296"/>
      <c r="CFX71" s="296"/>
      <c r="CFY71" s="296"/>
      <c r="CFZ71" s="296"/>
      <c r="CGA71" s="296"/>
      <c r="CGB71" s="296"/>
      <c r="CGC71" s="296"/>
      <c r="CGD71" s="296"/>
      <c r="CGE71" s="296"/>
      <c r="CGF71" s="296"/>
      <c r="CGG71" s="296"/>
      <c r="CGH71" s="296"/>
      <c r="CGI71" s="296"/>
      <c r="CGJ71" s="296"/>
      <c r="CGK71" s="296"/>
      <c r="CGL71" s="296"/>
      <c r="CGM71" s="296"/>
      <c r="CGN71" s="296"/>
      <c r="CGO71" s="296"/>
      <c r="CGP71" s="296"/>
      <c r="CGQ71" s="296"/>
      <c r="CGR71" s="296"/>
      <c r="CGS71" s="296"/>
      <c r="CGT71" s="296"/>
      <c r="CGU71" s="296"/>
      <c r="CGV71" s="296"/>
      <c r="CGW71" s="296"/>
      <c r="CGX71" s="296"/>
      <c r="CGY71" s="296"/>
      <c r="CGZ71" s="296"/>
      <c r="CHA71" s="296"/>
      <c r="CHB71" s="296"/>
      <c r="CHC71" s="296"/>
      <c r="CHD71" s="296"/>
      <c r="CHE71" s="296"/>
      <c r="CHF71" s="296"/>
      <c r="CHG71" s="296"/>
      <c r="CHH71" s="296"/>
      <c r="CHI71" s="296"/>
      <c r="CHJ71" s="296"/>
      <c r="CHK71" s="296"/>
      <c r="CHL71" s="296"/>
      <c r="CHM71" s="296"/>
      <c r="CHN71" s="296"/>
      <c r="CHO71" s="296"/>
      <c r="CHP71" s="296"/>
      <c r="CHQ71" s="296"/>
      <c r="CHR71" s="296"/>
      <c r="CHS71" s="296"/>
      <c r="CHT71" s="296"/>
      <c r="CHU71" s="296"/>
      <c r="CHV71" s="296"/>
      <c r="CHW71" s="296"/>
      <c r="CHX71" s="296"/>
      <c r="CHY71" s="296"/>
      <c r="CHZ71" s="296"/>
      <c r="CIA71" s="296"/>
      <c r="CIB71" s="296"/>
      <c r="CIC71" s="296"/>
      <c r="CID71" s="296"/>
      <c r="CIE71" s="296"/>
      <c r="CIF71" s="296"/>
      <c r="CIG71" s="296"/>
      <c r="CIH71" s="296"/>
      <c r="CII71" s="296"/>
      <c r="CIJ71" s="296"/>
      <c r="CIK71" s="296"/>
      <c r="CIL71" s="296"/>
      <c r="CIM71" s="296"/>
      <c r="CIN71" s="296"/>
      <c r="CIO71" s="296"/>
      <c r="CIP71" s="296"/>
      <c r="CIQ71" s="296"/>
      <c r="CIR71" s="296"/>
      <c r="CIS71" s="296"/>
      <c r="CIT71" s="296"/>
      <c r="CIU71" s="296"/>
      <c r="CIV71" s="296"/>
      <c r="CIW71" s="296"/>
      <c r="CIX71" s="296"/>
      <c r="CIY71" s="296"/>
      <c r="CIZ71" s="296"/>
      <c r="CJA71" s="296"/>
      <c r="CJB71" s="296"/>
      <c r="CJC71" s="296"/>
      <c r="CJD71" s="296"/>
      <c r="CJE71" s="296"/>
      <c r="CJF71" s="296"/>
      <c r="CJG71" s="296"/>
      <c r="CJH71" s="296"/>
      <c r="CJI71" s="296"/>
      <c r="CJJ71" s="296"/>
      <c r="CJK71" s="296"/>
      <c r="CJL71" s="296"/>
      <c r="CJM71" s="296"/>
      <c r="CJN71" s="296"/>
      <c r="CJO71" s="296"/>
      <c r="CJP71" s="296"/>
      <c r="CJQ71" s="296"/>
      <c r="CJR71" s="296"/>
      <c r="CJS71" s="296"/>
      <c r="CJT71" s="296"/>
      <c r="CJU71" s="296"/>
      <c r="CJV71" s="296"/>
      <c r="CJW71" s="296"/>
      <c r="CJX71" s="296"/>
      <c r="CJY71" s="296"/>
      <c r="CJZ71" s="296"/>
      <c r="CKA71" s="296"/>
      <c r="CKB71" s="296"/>
      <c r="CKC71" s="296"/>
      <c r="CKD71" s="296"/>
      <c r="CKE71" s="296"/>
      <c r="CKF71" s="296"/>
      <c r="CKG71" s="296"/>
      <c r="CKH71" s="296"/>
      <c r="CKI71" s="296"/>
      <c r="CKJ71" s="296"/>
      <c r="CKK71" s="296"/>
      <c r="CKL71" s="296"/>
      <c r="CKM71" s="296"/>
      <c r="CKN71" s="296"/>
      <c r="CKO71" s="296"/>
      <c r="CKP71" s="296"/>
      <c r="CKQ71" s="296"/>
      <c r="CKR71" s="296"/>
      <c r="CKS71" s="296"/>
      <c r="CKT71" s="296"/>
      <c r="CKU71" s="296"/>
      <c r="CKV71" s="296"/>
      <c r="CKW71" s="296"/>
      <c r="CKX71" s="296"/>
      <c r="CKY71" s="296"/>
      <c r="CKZ71" s="296"/>
      <c r="CLA71" s="296"/>
      <c r="CLB71" s="296"/>
      <c r="CLC71" s="296"/>
      <c r="CLD71" s="296"/>
      <c r="CLE71" s="296"/>
      <c r="CLF71" s="296"/>
      <c r="CLG71" s="296"/>
      <c r="CLH71" s="296"/>
      <c r="CLI71" s="296"/>
      <c r="CLJ71" s="296"/>
      <c r="CLK71" s="296"/>
      <c r="CLL71" s="296"/>
      <c r="CLM71" s="296"/>
      <c r="CLN71" s="296"/>
      <c r="CLO71" s="296"/>
      <c r="CLP71" s="296"/>
      <c r="CLQ71" s="296"/>
      <c r="CLR71" s="296"/>
      <c r="CLS71" s="296"/>
      <c r="CLT71" s="296"/>
      <c r="CLU71" s="296"/>
      <c r="CLV71" s="296"/>
      <c r="CLW71" s="296"/>
      <c r="CLX71" s="296"/>
      <c r="CLY71" s="296"/>
      <c r="CLZ71" s="296"/>
      <c r="CMA71" s="296"/>
      <c r="CMB71" s="296"/>
      <c r="CMC71" s="296"/>
      <c r="CMD71" s="296"/>
      <c r="CME71" s="296"/>
      <c r="CMF71" s="296"/>
      <c r="CMG71" s="296"/>
      <c r="CMH71" s="296"/>
      <c r="CMI71" s="296"/>
      <c r="CMJ71" s="296"/>
      <c r="CMK71" s="296"/>
      <c r="CML71" s="296"/>
      <c r="CMM71" s="296"/>
      <c r="CMN71" s="296"/>
      <c r="CMO71" s="296"/>
      <c r="CMP71" s="296"/>
      <c r="CMQ71" s="296"/>
      <c r="CMR71" s="296"/>
      <c r="CMS71" s="296"/>
      <c r="CMT71" s="296"/>
      <c r="CMU71" s="296"/>
      <c r="CMV71" s="296"/>
      <c r="CMW71" s="296"/>
      <c r="CMX71" s="296"/>
      <c r="CMY71" s="296"/>
      <c r="CMZ71" s="296"/>
      <c r="CNA71" s="296"/>
      <c r="CNB71" s="296"/>
      <c r="CNC71" s="296"/>
      <c r="CND71" s="296"/>
      <c r="CNE71" s="296"/>
      <c r="CNF71" s="296"/>
      <c r="CNG71" s="296"/>
      <c r="CNH71" s="296"/>
      <c r="CNI71" s="296"/>
      <c r="CNJ71" s="296"/>
      <c r="CNK71" s="296"/>
      <c r="CNL71" s="296"/>
      <c r="CNM71" s="296"/>
      <c r="CNN71" s="296"/>
      <c r="CNO71" s="296"/>
      <c r="CNP71" s="296"/>
      <c r="CNQ71" s="296"/>
      <c r="CNR71" s="296"/>
      <c r="CNS71" s="296"/>
      <c r="CNT71" s="296"/>
      <c r="CNU71" s="296"/>
      <c r="CNV71" s="296"/>
      <c r="CNW71" s="296"/>
      <c r="CNX71" s="296"/>
      <c r="CNY71" s="296"/>
      <c r="CNZ71" s="296"/>
      <c r="COA71" s="296"/>
      <c r="COB71" s="296"/>
      <c r="COC71" s="296"/>
      <c r="COD71" s="296"/>
      <c r="COE71" s="296"/>
      <c r="COF71" s="296"/>
      <c r="COG71" s="296"/>
      <c r="COH71" s="296"/>
      <c r="COI71" s="296"/>
      <c r="COJ71" s="296"/>
      <c r="COK71" s="296"/>
      <c r="COL71" s="296"/>
      <c r="COM71" s="296"/>
      <c r="CON71" s="296"/>
      <c r="COO71" s="296"/>
      <c r="COP71" s="296"/>
      <c r="COQ71" s="296"/>
      <c r="COR71" s="296"/>
      <c r="COS71" s="296"/>
      <c r="COT71" s="296"/>
      <c r="COU71" s="296"/>
      <c r="COV71" s="296"/>
      <c r="COW71" s="296"/>
      <c r="COX71" s="296"/>
      <c r="COY71" s="296"/>
      <c r="COZ71" s="296"/>
      <c r="CPA71" s="296"/>
      <c r="CPB71" s="296"/>
      <c r="CPC71" s="296"/>
      <c r="CPD71" s="296"/>
      <c r="CPE71" s="296"/>
      <c r="CPF71" s="296"/>
      <c r="CPG71" s="296"/>
      <c r="CPH71" s="296"/>
      <c r="CPI71" s="296"/>
      <c r="CPJ71" s="296"/>
      <c r="CPK71" s="296"/>
      <c r="CPL71" s="296"/>
      <c r="CPM71" s="296"/>
      <c r="CPN71" s="296"/>
      <c r="CPO71" s="296"/>
      <c r="CPP71" s="296"/>
      <c r="CPQ71" s="296"/>
      <c r="CPR71" s="296"/>
      <c r="CPS71" s="296"/>
      <c r="CPT71" s="296"/>
      <c r="CPU71" s="296"/>
      <c r="CPV71" s="296"/>
      <c r="CPW71" s="296"/>
      <c r="CPX71" s="296"/>
      <c r="CPY71" s="296"/>
      <c r="CPZ71" s="296"/>
      <c r="CQA71" s="296"/>
      <c r="CQB71" s="296"/>
      <c r="CQC71" s="296"/>
      <c r="CQD71" s="296"/>
      <c r="CQE71" s="296"/>
      <c r="CQF71" s="296"/>
      <c r="CQG71" s="296"/>
      <c r="CQH71" s="296"/>
      <c r="CQI71" s="296"/>
      <c r="CQJ71" s="296"/>
      <c r="CQK71" s="296"/>
      <c r="CQL71" s="296"/>
      <c r="CQM71" s="296"/>
      <c r="CQN71" s="296"/>
      <c r="CQO71" s="296"/>
      <c r="CQP71" s="296"/>
      <c r="CQQ71" s="296"/>
      <c r="CQR71" s="296"/>
      <c r="CQS71" s="296"/>
      <c r="CQT71" s="296"/>
      <c r="CQU71" s="296"/>
      <c r="CQV71" s="296"/>
      <c r="CQW71" s="296"/>
      <c r="CQX71" s="296"/>
      <c r="CQY71" s="296"/>
      <c r="CQZ71" s="296"/>
      <c r="CRA71" s="296"/>
      <c r="CRB71" s="296"/>
      <c r="CRC71" s="296"/>
      <c r="CRD71" s="296"/>
      <c r="CRE71" s="296"/>
      <c r="CRF71" s="296"/>
      <c r="CRG71" s="296"/>
      <c r="CRH71" s="296"/>
      <c r="CRI71" s="296"/>
      <c r="CRJ71" s="296"/>
      <c r="CRK71" s="296"/>
      <c r="CRL71" s="296"/>
      <c r="CRM71" s="296"/>
      <c r="CRN71" s="296"/>
      <c r="CRO71" s="296"/>
      <c r="CRP71" s="296"/>
      <c r="CRQ71" s="296"/>
      <c r="CRR71" s="296"/>
      <c r="CRS71" s="296"/>
      <c r="CRT71" s="296"/>
      <c r="CRU71" s="296"/>
      <c r="CRV71" s="296"/>
      <c r="CRW71" s="296"/>
      <c r="CRX71" s="296"/>
      <c r="CRY71" s="296"/>
      <c r="CRZ71" s="296"/>
      <c r="CSA71" s="296"/>
      <c r="CSB71" s="296"/>
      <c r="CSC71" s="296"/>
      <c r="CSD71" s="296"/>
      <c r="CSE71" s="296"/>
      <c r="CSF71" s="296"/>
      <c r="CSG71" s="296"/>
      <c r="CSH71" s="296"/>
      <c r="CSI71" s="296"/>
      <c r="CSJ71" s="296"/>
      <c r="CSK71" s="296"/>
      <c r="CSL71" s="296"/>
      <c r="CSM71" s="296"/>
      <c r="CSN71" s="296"/>
      <c r="CSO71" s="296"/>
      <c r="CSP71" s="296"/>
      <c r="CSQ71" s="296"/>
      <c r="CSR71" s="296"/>
      <c r="CSS71" s="296"/>
      <c r="CST71" s="296"/>
      <c r="CSU71" s="296"/>
      <c r="CSV71" s="296"/>
      <c r="CSW71" s="296"/>
      <c r="CSX71" s="296"/>
      <c r="CSY71" s="296"/>
      <c r="CSZ71" s="296"/>
      <c r="CTA71" s="296"/>
      <c r="CTB71" s="296"/>
      <c r="CTC71" s="296"/>
      <c r="CTD71" s="296"/>
      <c r="CTE71" s="296"/>
      <c r="CTF71" s="296"/>
      <c r="CTG71" s="296"/>
      <c r="CTH71" s="296"/>
      <c r="CTI71" s="296"/>
      <c r="CTJ71" s="296"/>
      <c r="CTK71" s="296"/>
      <c r="CTL71" s="296"/>
      <c r="CTM71" s="296"/>
      <c r="CTN71" s="296"/>
      <c r="CTO71" s="296"/>
      <c r="CTP71" s="296"/>
      <c r="CTQ71" s="296"/>
      <c r="CTR71" s="296"/>
      <c r="CTS71" s="296"/>
      <c r="CTT71" s="296"/>
      <c r="CTU71" s="296"/>
      <c r="CTV71" s="296"/>
      <c r="CTW71" s="296"/>
      <c r="CTX71" s="296"/>
      <c r="CTY71" s="296"/>
      <c r="CTZ71" s="296"/>
      <c r="CUA71" s="296"/>
      <c r="CUB71" s="296"/>
      <c r="CUC71" s="296"/>
      <c r="CUD71" s="296"/>
      <c r="CUE71" s="296"/>
      <c r="CUF71" s="296"/>
      <c r="CUG71" s="296"/>
      <c r="CUH71" s="296"/>
      <c r="CUI71" s="296"/>
      <c r="CUJ71" s="296"/>
      <c r="CUK71" s="296"/>
      <c r="CUL71" s="296"/>
      <c r="CUM71" s="296"/>
      <c r="CUN71" s="296"/>
      <c r="CUO71" s="296"/>
      <c r="CUP71" s="296"/>
      <c r="CUQ71" s="296"/>
      <c r="CUR71" s="296"/>
      <c r="CUS71" s="296"/>
      <c r="CUT71" s="296"/>
      <c r="CUU71" s="296"/>
      <c r="CUV71" s="296"/>
      <c r="CUW71" s="296"/>
      <c r="CUX71" s="296"/>
    </row>
    <row r="72" spans="1:2598" s="296" customFormat="1" ht="15" customHeight="1" x14ac:dyDescent="0.15">
      <c r="A72" s="298" t="s">
        <v>200</v>
      </c>
      <c r="B72" s="371" t="s">
        <v>53</v>
      </c>
      <c r="C72" s="300" t="s">
        <v>259</v>
      </c>
      <c r="D72" s="304">
        <v>0</v>
      </c>
      <c r="E72" s="303">
        <v>21</v>
      </c>
      <c r="F72" s="303">
        <v>50.805858856327738</v>
      </c>
      <c r="G72" s="304">
        <v>0</v>
      </c>
      <c r="H72" s="303">
        <v>19.565000000000001</v>
      </c>
      <c r="I72" s="319">
        <v>47.533916174906267</v>
      </c>
      <c r="J72" s="306">
        <v>0</v>
      </c>
      <c r="K72" s="303">
        <v>0</v>
      </c>
      <c r="L72" s="303">
        <v>0</v>
      </c>
      <c r="M72" s="304">
        <v>0</v>
      </c>
      <c r="N72" s="303">
        <v>0</v>
      </c>
      <c r="O72" s="319">
        <v>0</v>
      </c>
      <c r="P72" s="284"/>
      <c r="Q72" s="285"/>
      <c r="R72" s="307" t="str">
        <f t="shared" si="21"/>
        <v>10.1</v>
      </c>
      <c r="S72" s="371" t="str">
        <f t="shared" si="21"/>
        <v>PULP FROM FIBRES OTHER THAN WOOD</v>
      </c>
      <c r="T72" s="309" t="s">
        <v>60</v>
      </c>
      <c r="U72" s="311"/>
      <c r="V72" s="311"/>
      <c r="W72" s="311"/>
      <c r="X72" s="311"/>
      <c r="Y72" s="311"/>
      <c r="Z72" s="311"/>
      <c r="AA72" s="311"/>
      <c r="AB72" s="312"/>
      <c r="AC72" s="285"/>
      <c r="AD72" s="313" t="str">
        <f t="shared" si="23"/>
        <v>10.1</v>
      </c>
      <c r="AE72" s="371" t="str">
        <f t="shared" si="23"/>
        <v>PULP FROM FIBRES OTHER THAN WOOD</v>
      </c>
      <c r="AF72" s="309" t="s">
        <v>60</v>
      </c>
      <c r="AG72" s="416" t="str">
        <f>IF(ISNUMBER(#REF!+E72-K72),#REF!+E72-K72,IF(ISNUMBER(K72-E72),"NT " &amp; K72-E72,"…"))</f>
        <v>NT -21</v>
      </c>
      <c r="AH72" s="315" t="str">
        <f>IF(ISNUMBER(#REF!+H72-N72),#REF!+H72-N72,IF(ISNUMBER(N72-H72),"NT " &amp; N72-H72,"…"))</f>
        <v>NT -19.565</v>
      </c>
    </row>
    <row r="73" spans="1:2598" s="296" customFormat="1" ht="15" customHeight="1" x14ac:dyDescent="0.15">
      <c r="A73" s="325" t="s">
        <v>132</v>
      </c>
      <c r="B73" s="413" t="s">
        <v>43</v>
      </c>
      <c r="C73" s="300" t="s">
        <v>272</v>
      </c>
      <c r="D73" s="304">
        <v>0.84499999999999997</v>
      </c>
      <c r="E73" s="303">
        <v>1</v>
      </c>
      <c r="F73" s="303">
        <v>3.2307993919859355</v>
      </c>
      <c r="G73" s="304">
        <v>0</v>
      </c>
      <c r="H73" s="303">
        <v>0</v>
      </c>
      <c r="I73" s="319">
        <v>0</v>
      </c>
      <c r="J73" s="306">
        <v>0</v>
      </c>
      <c r="K73" s="303">
        <v>0</v>
      </c>
      <c r="L73" s="303">
        <v>0</v>
      </c>
      <c r="M73" s="304">
        <v>0</v>
      </c>
      <c r="N73" s="303">
        <v>0</v>
      </c>
      <c r="O73" s="319">
        <v>0</v>
      </c>
      <c r="P73" s="284"/>
      <c r="Q73" s="285"/>
      <c r="R73" s="372" t="str">
        <f t="shared" si="21"/>
        <v>10.2</v>
      </c>
      <c r="S73" s="413" t="str">
        <f t="shared" si="21"/>
        <v>RECOVERED FIBRE PULP</v>
      </c>
      <c r="T73" s="309" t="s">
        <v>60</v>
      </c>
      <c r="U73" s="311"/>
      <c r="V73" s="311"/>
      <c r="W73" s="311"/>
      <c r="X73" s="311"/>
      <c r="Y73" s="311"/>
      <c r="Z73" s="311"/>
      <c r="AA73" s="311"/>
      <c r="AB73" s="312"/>
      <c r="AC73" s="285"/>
      <c r="AD73" s="273" t="str">
        <f t="shared" si="23"/>
        <v>10.2</v>
      </c>
      <c r="AE73" s="413" t="str">
        <f t="shared" si="23"/>
        <v>RECOVERED FIBRE PULP</v>
      </c>
      <c r="AF73" s="309" t="s">
        <v>60</v>
      </c>
      <c r="AG73" s="373" t="str">
        <f>IF(ISNUMBER(#REF!+E73-K73),#REF!+E73-K73,IF(ISNUMBER(K73-E73),"NT " &amp; K73-E73,"…"))</f>
        <v>NT -1</v>
      </c>
      <c r="AH73" s="315" t="str">
        <f>IF(ISNUMBER(#REF!+H73-N73),#REF!+H73-N73,IF(ISNUMBER(N73-H73),"NT " &amp; N73-H73,"…"))</f>
        <v>NT 0</v>
      </c>
    </row>
    <row r="74" spans="1:2598" s="297" customFormat="1" ht="15" customHeight="1" x14ac:dyDescent="0.15">
      <c r="A74" s="346" t="s">
        <v>201</v>
      </c>
      <c r="B74" s="347" t="s">
        <v>37</v>
      </c>
      <c r="C74" s="348" t="s">
        <v>259</v>
      </c>
      <c r="D74" s="351">
        <v>0</v>
      </c>
      <c r="E74" s="350">
        <v>0.41152</v>
      </c>
      <c r="F74" s="350">
        <v>0.32036040732240545</v>
      </c>
      <c r="G74" s="351">
        <v>0</v>
      </c>
      <c r="H74" s="350">
        <v>274.54880000000003</v>
      </c>
      <c r="I74" s="282">
        <v>33.650258456405112</v>
      </c>
      <c r="J74" s="352">
        <v>0</v>
      </c>
      <c r="K74" s="350">
        <v>6750.7900000000009</v>
      </c>
      <c r="L74" s="350">
        <v>892.73779839811164</v>
      </c>
      <c r="M74" s="351">
        <v>0</v>
      </c>
      <c r="N74" s="350">
        <v>10821.630000000001</v>
      </c>
      <c r="O74" s="282">
        <v>1599.9986532103535</v>
      </c>
      <c r="P74" s="284"/>
      <c r="Q74" s="285"/>
      <c r="R74" s="417" t="str">
        <f t="shared" si="21"/>
        <v>11</v>
      </c>
      <c r="S74" s="418" t="str">
        <f t="shared" si="21"/>
        <v>RECOVERED PAPER</v>
      </c>
      <c r="T74" s="354" t="s">
        <v>60</v>
      </c>
      <c r="U74" s="419"/>
      <c r="V74" s="419"/>
      <c r="W74" s="419"/>
      <c r="X74" s="419"/>
      <c r="Y74" s="419"/>
      <c r="Z74" s="419"/>
      <c r="AA74" s="419"/>
      <c r="AB74" s="420"/>
      <c r="AC74" s="285"/>
      <c r="AD74" s="421" t="str">
        <f t="shared" si="23"/>
        <v>11</v>
      </c>
      <c r="AE74" s="418" t="str">
        <f t="shared" si="23"/>
        <v>RECOVERED PAPER</v>
      </c>
      <c r="AF74" s="354" t="s">
        <v>60</v>
      </c>
      <c r="AG74" s="422" t="str">
        <f>IF(ISNUMBER(#REF!+E74-K74),#REF!+E74-K74,IF(ISNUMBER(K74-E74),"NT " &amp; K74-E74,"…"))</f>
        <v>NT 6750.37848</v>
      </c>
      <c r="AH74" s="359" t="str">
        <f>IF(ISNUMBER(#REF!+H74-N74),#REF!+H74-N74,IF(ISNUMBER(N74-H74),"NT " &amp; N74-H74,"…"))</f>
        <v>NT 10547.0812</v>
      </c>
      <c r="AI74" s="296"/>
      <c r="AJ74" s="296"/>
      <c r="AK74" s="296"/>
      <c r="AL74" s="296"/>
      <c r="AM74" s="296"/>
      <c r="AN74" s="296"/>
      <c r="AO74" s="296"/>
      <c r="AP74" s="296"/>
      <c r="AQ74" s="296"/>
      <c r="AR74" s="296"/>
      <c r="AS74" s="296"/>
      <c r="AT74" s="296"/>
      <c r="AU74" s="296"/>
      <c r="AV74" s="296"/>
      <c r="AW74" s="296"/>
      <c r="AX74" s="296"/>
      <c r="AY74" s="296"/>
      <c r="AZ74" s="296"/>
      <c r="BA74" s="296"/>
      <c r="BB74" s="296"/>
      <c r="BC74" s="296"/>
      <c r="BD74" s="296"/>
      <c r="BE74" s="296"/>
      <c r="BF74" s="296"/>
      <c r="BG74" s="296"/>
      <c r="BH74" s="296"/>
      <c r="BI74" s="296"/>
      <c r="BJ74" s="296"/>
      <c r="BK74" s="296"/>
      <c r="BL74" s="296"/>
      <c r="BM74" s="296"/>
      <c r="BN74" s="296"/>
      <c r="BO74" s="296"/>
      <c r="BP74" s="296"/>
      <c r="BQ74" s="296"/>
      <c r="BR74" s="296"/>
      <c r="BS74" s="296"/>
      <c r="BT74" s="296"/>
      <c r="BU74" s="296"/>
      <c r="BV74" s="296"/>
      <c r="BW74" s="296"/>
      <c r="BX74" s="296"/>
      <c r="BY74" s="296"/>
      <c r="BZ74" s="296"/>
      <c r="CA74" s="296"/>
      <c r="CB74" s="296"/>
      <c r="CC74" s="296"/>
      <c r="CD74" s="296"/>
      <c r="CE74" s="296"/>
      <c r="CF74" s="296"/>
      <c r="CG74" s="296"/>
      <c r="CH74" s="296"/>
      <c r="CI74" s="296"/>
      <c r="CJ74" s="296"/>
      <c r="CK74" s="296"/>
      <c r="CL74" s="296"/>
      <c r="CM74" s="296"/>
      <c r="CN74" s="296"/>
      <c r="CO74" s="296"/>
      <c r="CP74" s="296"/>
      <c r="CQ74" s="296"/>
      <c r="CR74" s="296"/>
      <c r="CS74" s="296"/>
      <c r="CT74" s="296"/>
      <c r="CU74" s="296"/>
      <c r="CV74" s="296"/>
      <c r="CW74" s="296"/>
      <c r="CX74" s="296"/>
      <c r="CY74" s="296"/>
      <c r="CZ74" s="296"/>
      <c r="DA74" s="296"/>
      <c r="DB74" s="296"/>
      <c r="DC74" s="296"/>
      <c r="DD74" s="296"/>
      <c r="DE74" s="296"/>
      <c r="DF74" s="296"/>
      <c r="DG74" s="296"/>
      <c r="DH74" s="296"/>
      <c r="DI74" s="296"/>
      <c r="DJ74" s="296"/>
      <c r="DK74" s="296"/>
      <c r="DL74" s="296"/>
      <c r="DM74" s="296"/>
      <c r="DN74" s="296"/>
      <c r="DO74" s="296"/>
      <c r="DP74" s="296"/>
      <c r="DQ74" s="296"/>
      <c r="DR74" s="296"/>
      <c r="DS74" s="296"/>
      <c r="DT74" s="296"/>
      <c r="DU74" s="296"/>
      <c r="DV74" s="296"/>
      <c r="DW74" s="296"/>
      <c r="DX74" s="296"/>
      <c r="DY74" s="296"/>
      <c r="DZ74" s="296"/>
      <c r="EA74" s="296"/>
      <c r="EB74" s="296"/>
      <c r="EC74" s="296"/>
      <c r="ED74" s="296"/>
      <c r="EE74" s="296"/>
      <c r="EF74" s="296"/>
      <c r="EG74" s="296"/>
      <c r="EH74" s="296"/>
      <c r="EI74" s="296"/>
      <c r="EJ74" s="296"/>
      <c r="EK74" s="296"/>
      <c r="EL74" s="296"/>
      <c r="EM74" s="296"/>
      <c r="EN74" s="296"/>
      <c r="EO74" s="296"/>
      <c r="EP74" s="296"/>
      <c r="EQ74" s="296"/>
      <c r="ER74" s="296"/>
      <c r="ES74" s="296"/>
      <c r="ET74" s="296"/>
      <c r="EU74" s="296"/>
      <c r="EV74" s="296"/>
      <c r="EW74" s="296"/>
      <c r="EX74" s="296"/>
      <c r="EY74" s="296"/>
      <c r="EZ74" s="296"/>
      <c r="FA74" s="296"/>
      <c r="FB74" s="296"/>
      <c r="FC74" s="296"/>
      <c r="FD74" s="296"/>
      <c r="FE74" s="296"/>
      <c r="FF74" s="296"/>
      <c r="FG74" s="296"/>
      <c r="FH74" s="296"/>
      <c r="FI74" s="296"/>
      <c r="FJ74" s="296"/>
      <c r="FK74" s="296"/>
      <c r="FL74" s="296"/>
      <c r="FM74" s="296"/>
      <c r="FN74" s="296"/>
      <c r="FO74" s="296"/>
      <c r="FP74" s="296"/>
      <c r="FQ74" s="296"/>
      <c r="FR74" s="296"/>
      <c r="FS74" s="296"/>
      <c r="FT74" s="296"/>
      <c r="FU74" s="296"/>
      <c r="FV74" s="296"/>
      <c r="FW74" s="296"/>
      <c r="FX74" s="296"/>
      <c r="FY74" s="296"/>
      <c r="FZ74" s="296"/>
      <c r="GA74" s="296"/>
      <c r="GB74" s="296"/>
      <c r="GC74" s="296"/>
      <c r="GD74" s="296"/>
      <c r="GE74" s="296"/>
      <c r="GF74" s="296"/>
      <c r="GG74" s="296"/>
      <c r="GH74" s="296"/>
      <c r="GI74" s="296"/>
      <c r="GJ74" s="296"/>
      <c r="GK74" s="296"/>
      <c r="GL74" s="296"/>
      <c r="GM74" s="296"/>
      <c r="GN74" s="296"/>
      <c r="GO74" s="296"/>
      <c r="GP74" s="296"/>
      <c r="GQ74" s="296"/>
      <c r="GR74" s="296"/>
      <c r="GS74" s="296"/>
      <c r="GT74" s="296"/>
      <c r="GU74" s="296"/>
      <c r="GV74" s="296"/>
      <c r="GW74" s="296"/>
      <c r="GX74" s="296"/>
      <c r="GY74" s="296"/>
      <c r="GZ74" s="296"/>
      <c r="HA74" s="296"/>
      <c r="HB74" s="296"/>
      <c r="HC74" s="296"/>
      <c r="HD74" s="296"/>
      <c r="HE74" s="296"/>
      <c r="HF74" s="296"/>
      <c r="HG74" s="296"/>
      <c r="HH74" s="296"/>
      <c r="HI74" s="296"/>
      <c r="HJ74" s="296"/>
      <c r="HK74" s="296"/>
      <c r="HL74" s="296"/>
      <c r="HM74" s="296"/>
      <c r="HN74" s="296"/>
      <c r="HO74" s="296"/>
      <c r="HP74" s="296"/>
      <c r="HQ74" s="296"/>
      <c r="HR74" s="296"/>
      <c r="HS74" s="296"/>
      <c r="HT74" s="296"/>
      <c r="HU74" s="296"/>
      <c r="HV74" s="296"/>
      <c r="HW74" s="296"/>
      <c r="HX74" s="296"/>
      <c r="HY74" s="296"/>
      <c r="HZ74" s="296"/>
      <c r="IA74" s="296"/>
      <c r="IB74" s="296"/>
      <c r="IC74" s="296"/>
      <c r="ID74" s="296"/>
      <c r="IE74" s="296"/>
      <c r="IF74" s="296"/>
      <c r="IG74" s="296"/>
      <c r="IH74" s="296"/>
      <c r="II74" s="296"/>
      <c r="IJ74" s="296"/>
      <c r="IK74" s="296"/>
      <c r="IL74" s="296"/>
      <c r="IM74" s="296"/>
      <c r="IN74" s="296"/>
      <c r="IO74" s="296"/>
      <c r="IP74" s="296"/>
      <c r="IQ74" s="296"/>
      <c r="IR74" s="296"/>
      <c r="IS74" s="296"/>
      <c r="IT74" s="296"/>
      <c r="IU74" s="296"/>
      <c r="IV74" s="296"/>
      <c r="IW74" s="296"/>
      <c r="IX74" s="296"/>
      <c r="IY74" s="296"/>
      <c r="IZ74" s="296"/>
      <c r="JA74" s="296"/>
      <c r="JB74" s="296"/>
      <c r="JC74" s="296"/>
      <c r="JD74" s="296"/>
      <c r="JE74" s="296"/>
      <c r="JF74" s="296"/>
      <c r="JG74" s="296"/>
      <c r="JH74" s="296"/>
      <c r="JI74" s="296"/>
      <c r="JJ74" s="296"/>
      <c r="JK74" s="296"/>
      <c r="JL74" s="296"/>
      <c r="JM74" s="296"/>
      <c r="JN74" s="296"/>
      <c r="JO74" s="296"/>
      <c r="JP74" s="296"/>
      <c r="JQ74" s="296"/>
      <c r="JR74" s="296"/>
      <c r="JS74" s="296"/>
      <c r="JT74" s="296"/>
      <c r="JU74" s="296"/>
      <c r="JV74" s="296"/>
      <c r="JW74" s="296"/>
      <c r="JX74" s="296"/>
      <c r="JY74" s="296"/>
      <c r="JZ74" s="296"/>
      <c r="KA74" s="296"/>
      <c r="KB74" s="296"/>
      <c r="KC74" s="296"/>
      <c r="KD74" s="296"/>
      <c r="KE74" s="296"/>
      <c r="KF74" s="296"/>
      <c r="KG74" s="296"/>
      <c r="KH74" s="296"/>
      <c r="KI74" s="296"/>
      <c r="KJ74" s="296"/>
      <c r="KK74" s="296"/>
      <c r="KL74" s="296"/>
      <c r="KM74" s="296"/>
      <c r="KN74" s="296"/>
      <c r="KO74" s="296"/>
      <c r="KP74" s="296"/>
      <c r="KQ74" s="296"/>
      <c r="KR74" s="296"/>
      <c r="KS74" s="296"/>
      <c r="KT74" s="296"/>
      <c r="KU74" s="296"/>
      <c r="KV74" s="296"/>
      <c r="KW74" s="296"/>
      <c r="KX74" s="296"/>
      <c r="KY74" s="296"/>
      <c r="KZ74" s="296"/>
      <c r="LA74" s="296"/>
      <c r="LB74" s="296"/>
      <c r="LC74" s="296"/>
      <c r="LD74" s="296"/>
      <c r="LE74" s="296"/>
      <c r="LF74" s="296"/>
      <c r="LG74" s="296"/>
      <c r="LH74" s="296"/>
      <c r="LI74" s="296"/>
      <c r="LJ74" s="296"/>
      <c r="LK74" s="296"/>
      <c r="LL74" s="296"/>
      <c r="LM74" s="296"/>
      <c r="LN74" s="296"/>
      <c r="LO74" s="296"/>
      <c r="LP74" s="296"/>
      <c r="LQ74" s="296"/>
      <c r="LR74" s="296"/>
      <c r="LS74" s="296"/>
      <c r="LT74" s="296"/>
      <c r="LU74" s="296"/>
      <c r="LV74" s="296"/>
      <c r="LW74" s="296"/>
      <c r="LX74" s="296"/>
      <c r="LY74" s="296"/>
      <c r="LZ74" s="296"/>
      <c r="MA74" s="296"/>
      <c r="MB74" s="296"/>
      <c r="MC74" s="296"/>
      <c r="MD74" s="296"/>
      <c r="ME74" s="296"/>
      <c r="MF74" s="296"/>
      <c r="MG74" s="296"/>
      <c r="MH74" s="296"/>
      <c r="MI74" s="296"/>
      <c r="MJ74" s="296"/>
      <c r="MK74" s="296"/>
      <c r="ML74" s="296"/>
      <c r="MM74" s="296"/>
      <c r="MN74" s="296"/>
      <c r="MO74" s="296"/>
      <c r="MP74" s="296"/>
      <c r="MQ74" s="296"/>
      <c r="MR74" s="296"/>
      <c r="MS74" s="296"/>
      <c r="MT74" s="296"/>
      <c r="MU74" s="296"/>
      <c r="MV74" s="296"/>
      <c r="MW74" s="296"/>
      <c r="MX74" s="296"/>
      <c r="MY74" s="296"/>
      <c r="MZ74" s="296"/>
      <c r="NA74" s="296"/>
      <c r="NB74" s="296"/>
      <c r="NC74" s="296"/>
      <c r="ND74" s="296"/>
      <c r="NE74" s="296"/>
      <c r="NF74" s="296"/>
      <c r="NG74" s="296"/>
      <c r="NH74" s="296"/>
      <c r="NI74" s="296"/>
      <c r="NJ74" s="296"/>
      <c r="NK74" s="296"/>
      <c r="NL74" s="296"/>
      <c r="NM74" s="296"/>
      <c r="NN74" s="296"/>
      <c r="NO74" s="296"/>
      <c r="NP74" s="296"/>
      <c r="NQ74" s="296"/>
      <c r="NR74" s="296"/>
      <c r="NS74" s="296"/>
      <c r="NT74" s="296"/>
      <c r="NU74" s="296"/>
      <c r="NV74" s="296"/>
      <c r="NW74" s="296"/>
      <c r="NX74" s="296"/>
      <c r="NY74" s="296"/>
      <c r="NZ74" s="296"/>
      <c r="OA74" s="296"/>
      <c r="OB74" s="296"/>
      <c r="OC74" s="296"/>
      <c r="OD74" s="296"/>
      <c r="OE74" s="296"/>
      <c r="OF74" s="296"/>
      <c r="OG74" s="296"/>
      <c r="OH74" s="296"/>
      <c r="OI74" s="296"/>
      <c r="OJ74" s="296"/>
      <c r="OK74" s="296"/>
      <c r="OL74" s="296"/>
      <c r="OM74" s="296"/>
      <c r="ON74" s="296"/>
      <c r="OO74" s="296"/>
      <c r="OP74" s="296"/>
      <c r="OQ74" s="296"/>
      <c r="OR74" s="296"/>
      <c r="OS74" s="296"/>
      <c r="OT74" s="296"/>
      <c r="OU74" s="296"/>
      <c r="OV74" s="296"/>
      <c r="OW74" s="296"/>
      <c r="OX74" s="296"/>
      <c r="OY74" s="296"/>
      <c r="OZ74" s="296"/>
      <c r="PA74" s="296"/>
      <c r="PB74" s="296"/>
      <c r="PC74" s="296"/>
      <c r="PD74" s="296"/>
      <c r="PE74" s="296"/>
      <c r="PF74" s="296"/>
      <c r="PG74" s="296"/>
      <c r="PH74" s="296"/>
      <c r="PI74" s="296"/>
      <c r="PJ74" s="296"/>
      <c r="PK74" s="296"/>
      <c r="PL74" s="296"/>
      <c r="PM74" s="296"/>
      <c r="PN74" s="296"/>
      <c r="PO74" s="296"/>
      <c r="PP74" s="296"/>
      <c r="PQ74" s="296"/>
      <c r="PR74" s="296"/>
      <c r="PS74" s="296"/>
      <c r="PT74" s="296"/>
      <c r="PU74" s="296"/>
      <c r="PV74" s="296"/>
      <c r="PW74" s="296"/>
      <c r="PX74" s="296"/>
      <c r="PY74" s="296"/>
      <c r="PZ74" s="296"/>
      <c r="QA74" s="296"/>
      <c r="QB74" s="296"/>
      <c r="QC74" s="296"/>
      <c r="QD74" s="296"/>
      <c r="QE74" s="296"/>
      <c r="QF74" s="296"/>
      <c r="QG74" s="296"/>
      <c r="QH74" s="296"/>
      <c r="QI74" s="296"/>
      <c r="QJ74" s="296"/>
      <c r="QK74" s="296"/>
      <c r="QL74" s="296"/>
      <c r="QM74" s="296"/>
      <c r="QN74" s="296"/>
      <c r="QO74" s="296"/>
      <c r="QP74" s="296"/>
      <c r="QQ74" s="296"/>
      <c r="QR74" s="296"/>
      <c r="QS74" s="296"/>
      <c r="QT74" s="296"/>
      <c r="QU74" s="296"/>
      <c r="QV74" s="296"/>
      <c r="QW74" s="296"/>
      <c r="QX74" s="296"/>
      <c r="QY74" s="296"/>
      <c r="QZ74" s="296"/>
      <c r="RA74" s="296"/>
      <c r="RB74" s="296"/>
      <c r="RC74" s="296"/>
      <c r="RD74" s="296"/>
      <c r="RE74" s="296"/>
      <c r="RF74" s="296"/>
      <c r="RG74" s="296"/>
      <c r="RH74" s="296"/>
      <c r="RI74" s="296"/>
      <c r="RJ74" s="296"/>
      <c r="RK74" s="296"/>
      <c r="RL74" s="296"/>
      <c r="RM74" s="296"/>
      <c r="RN74" s="296"/>
      <c r="RO74" s="296"/>
      <c r="RP74" s="296"/>
      <c r="RQ74" s="296"/>
      <c r="RR74" s="296"/>
      <c r="RS74" s="296"/>
      <c r="RT74" s="296"/>
      <c r="RU74" s="296"/>
      <c r="RV74" s="296"/>
      <c r="RW74" s="296"/>
      <c r="RX74" s="296"/>
      <c r="RY74" s="296"/>
      <c r="RZ74" s="296"/>
      <c r="SA74" s="296"/>
      <c r="SB74" s="296"/>
      <c r="SC74" s="296"/>
      <c r="SD74" s="296"/>
      <c r="SE74" s="296"/>
      <c r="SF74" s="296"/>
      <c r="SG74" s="296"/>
      <c r="SH74" s="296"/>
      <c r="SI74" s="296"/>
      <c r="SJ74" s="296"/>
      <c r="SK74" s="296"/>
      <c r="SL74" s="296"/>
      <c r="SM74" s="296"/>
      <c r="SN74" s="296"/>
      <c r="SO74" s="296"/>
      <c r="SP74" s="296"/>
      <c r="SQ74" s="296"/>
      <c r="SR74" s="296"/>
      <c r="SS74" s="296"/>
      <c r="ST74" s="296"/>
      <c r="SU74" s="296"/>
      <c r="SV74" s="296"/>
      <c r="SW74" s="296"/>
      <c r="SX74" s="296"/>
      <c r="SY74" s="296"/>
      <c r="SZ74" s="296"/>
      <c r="TA74" s="296"/>
      <c r="TB74" s="296"/>
      <c r="TC74" s="296"/>
      <c r="TD74" s="296"/>
      <c r="TE74" s="296"/>
      <c r="TF74" s="296"/>
      <c r="TG74" s="296"/>
      <c r="TH74" s="296"/>
      <c r="TI74" s="296"/>
      <c r="TJ74" s="296"/>
      <c r="TK74" s="296"/>
      <c r="TL74" s="296"/>
      <c r="TM74" s="296"/>
      <c r="TN74" s="296"/>
      <c r="TO74" s="296"/>
      <c r="TP74" s="296"/>
      <c r="TQ74" s="296"/>
      <c r="TR74" s="296"/>
      <c r="TS74" s="296"/>
      <c r="TT74" s="296"/>
      <c r="TU74" s="296"/>
      <c r="TV74" s="296"/>
      <c r="TW74" s="296"/>
      <c r="TX74" s="296"/>
      <c r="TY74" s="296"/>
      <c r="TZ74" s="296"/>
      <c r="UA74" s="296"/>
      <c r="UB74" s="296"/>
      <c r="UC74" s="296"/>
      <c r="UD74" s="296"/>
      <c r="UE74" s="296"/>
      <c r="UF74" s="296"/>
      <c r="UG74" s="296"/>
      <c r="UH74" s="296"/>
      <c r="UI74" s="296"/>
      <c r="UJ74" s="296"/>
      <c r="UK74" s="296"/>
      <c r="UL74" s="296"/>
      <c r="UM74" s="296"/>
      <c r="UN74" s="296"/>
      <c r="UO74" s="296"/>
      <c r="UP74" s="296"/>
      <c r="UQ74" s="296"/>
      <c r="UR74" s="296"/>
      <c r="US74" s="296"/>
      <c r="UT74" s="296"/>
      <c r="UU74" s="296"/>
      <c r="UV74" s="296"/>
      <c r="UW74" s="296"/>
      <c r="UX74" s="296"/>
      <c r="UY74" s="296"/>
      <c r="UZ74" s="296"/>
      <c r="VA74" s="296"/>
      <c r="VB74" s="296"/>
      <c r="VC74" s="296"/>
      <c r="VD74" s="296"/>
      <c r="VE74" s="296"/>
      <c r="VF74" s="296"/>
      <c r="VG74" s="296"/>
      <c r="VH74" s="296"/>
      <c r="VI74" s="296"/>
      <c r="VJ74" s="296"/>
      <c r="VK74" s="296"/>
      <c r="VL74" s="296"/>
      <c r="VM74" s="296"/>
      <c r="VN74" s="296"/>
      <c r="VO74" s="296"/>
      <c r="VP74" s="296"/>
      <c r="VQ74" s="296"/>
      <c r="VR74" s="296"/>
      <c r="VS74" s="296"/>
      <c r="VT74" s="296"/>
      <c r="VU74" s="296"/>
      <c r="VV74" s="296"/>
      <c r="VW74" s="296"/>
      <c r="VX74" s="296"/>
      <c r="VY74" s="296"/>
      <c r="VZ74" s="296"/>
      <c r="WA74" s="296"/>
      <c r="WB74" s="296"/>
      <c r="WC74" s="296"/>
      <c r="WD74" s="296"/>
      <c r="WE74" s="296"/>
      <c r="WF74" s="296"/>
      <c r="WG74" s="296"/>
      <c r="WH74" s="296"/>
      <c r="WI74" s="296"/>
      <c r="WJ74" s="296"/>
      <c r="WK74" s="296"/>
      <c r="WL74" s="296"/>
      <c r="WM74" s="296"/>
      <c r="WN74" s="296"/>
      <c r="WO74" s="296"/>
      <c r="WP74" s="296"/>
      <c r="WQ74" s="296"/>
      <c r="WR74" s="296"/>
      <c r="WS74" s="296"/>
      <c r="WT74" s="296"/>
      <c r="WU74" s="296"/>
      <c r="WV74" s="296"/>
      <c r="WW74" s="296"/>
      <c r="WX74" s="296"/>
      <c r="WY74" s="296"/>
      <c r="WZ74" s="296"/>
      <c r="XA74" s="296"/>
      <c r="XB74" s="296"/>
      <c r="XC74" s="296"/>
      <c r="XD74" s="296"/>
      <c r="XE74" s="296"/>
      <c r="XF74" s="296"/>
      <c r="XG74" s="296"/>
      <c r="XH74" s="296"/>
      <c r="XI74" s="296"/>
      <c r="XJ74" s="296"/>
      <c r="XK74" s="296"/>
      <c r="XL74" s="296"/>
      <c r="XM74" s="296"/>
      <c r="XN74" s="296"/>
      <c r="XO74" s="296"/>
      <c r="XP74" s="296"/>
      <c r="XQ74" s="296"/>
      <c r="XR74" s="296"/>
      <c r="XS74" s="296"/>
      <c r="XT74" s="296"/>
      <c r="XU74" s="296"/>
      <c r="XV74" s="296"/>
      <c r="XW74" s="296"/>
      <c r="XX74" s="296"/>
      <c r="XY74" s="296"/>
      <c r="XZ74" s="296"/>
      <c r="YA74" s="296"/>
      <c r="YB74" s="296"/>
      <c r="YC74" s="296"/>
      <c r="YD74" s="296"/>
      <c r="YE74" s="296"/>
      <c r="YF74" s="296"/>
      <c r="YG74" s="296"/>
      <c r="YH74" s="296"/>
      <c r="YI74" s="296"/>
      <c r="YJ74" s="296"/>
      <c r="YK74" s="296"/>
      <c r="YL74" s="296"/>
      <c r="YM74" s="296"/>
      <c r="YN74" s="296"/>
      <c r="YO74" s="296"/>
      <c r="YP74" s="296"/>
      <c r="YQ74" s="296"/>
      <c r="YR74" s="296"/>
      <c r="YS74" s="296"/>
      <c r="YT74" s="296"/>
      <c r="YU74" s="296"/>
      <c r="YV74" s="296"/>
      <c r="YW74" s="296"/>
      <c r="YX74" s="296"/>
      <c r="YY74" s="296"/>
      <c r="YZ74" s="296"/>
      <c r="ZA74" s="296"/>
      <c r="ZB74" s="296"/>
      <c r="ZC74" s="296"/>
      <c r="ZD74" s="296"/>
      <c r="ZE74" s="296"/>
      <c r="ZF74" s="296"/>
      <c r="ZG74" s="296"/>
      <c r="ZH74" s="296"/>
      <c r="ZI74" s="296"/>
      <c r="ZJ74" s="296"/>
      <c r="ZK74" s="296"/>
      <c r="ZL74" s="296"/>
      <c r="ZM74" s="296"/>
      <c r="ZN74" s="296"/>
      <c r="ZO74" s="296"/>
      <c r="ZP74" s="296"/>
      <c r="ZQ74" s="296"/>
      <c r="ZR74" s="296"/>
      <c r="ZS74" s="296"/>
      <c r="ZT74" s="296"/>
      <c r="ZU74" s="296"/>
      <c r="ZV74" s="296"/>
      <c r="ZW74" s="296"/>
      <c r="ZX74" s="296"/>
      <c r="ZY74" s="296"/>
      <c r="ZZ74" s="296"/>
      <c r="AAA74" s="296"/>
      <c r="AAB74" s="296"/>
      <c r="AAC74" s="296"/>
      <c r="AAD74" s="296"/>
      <c r="AAE74" s="296"/>
      <c r="AAF74" s="296"/>
      <c r="AAG74" s="296"/>
      <c r="AAH74" s="296"/>
      <c r="AAI74" s="296"/>
      <c r="AAJ74" s="296"/>
      <c r="AAK74" s="296"/>
      <c r="AAL74" s="296"/>
      <c r="AAM74" s="296"/>
      <c r="AAN74" s="296"/>
      <c r="AAO74" s="296"/>
      <c r="AAP74" s="296"/>
      <c r="AAQ74" s="296"/>
      <c r="AAR74" s="296"/>
      <c r="AAS74" s="296"/>
      <c r="AAT74" s="296"/>
      <c r="AAU74" s="296"/>
      <c r="AAV74" s="296"/>
      <c r="AAW74" s="296"/>
      <c r="AAX74" s="296"/>
      <c r="AAY74" s="296"/>
      <c r="AAZ74" s="296"/>
      <c r="ABA74" s="296"/>
      <c r="ABB74" s="296"/>
      <c r="ABC74" s="296"/>
      <c r="ABD74" s="296"/>
      <c r="ABE74" s="296"/>
      <c r="ABF74" s="296"/>
      <c r="ABG74" s="296"/>
      <c r="ABH74" s="296"/>
      <c r="ABI74" s="296"/>
      <c r="ABJ74" s="296"/>
      <c r="ABK74" s="296"/>
      <c r="ABL74" s="296"/>
      <c r="ABM74" s="296"/>
      <c r="ABN74" s="296"/>
      <c r="ABO74" s="296"/>
      <c r="ABP74" s="296"/>
      <c r="ABQ74" s="296"/>
      <c r="ABR74" s="296"/>
      <c r="ABS74" s="296"/>
      <c r="ABT74" s="296"/>
      <c r="ABU74" s="296"/>
      <c r="ABV74" s="296"/>
      <c r="ABW74" s="296"/>
      <c r="ABX74" s="296"/>
      <c r="ABY74" s="296"/>
      <c r="ABZ74" s="296"/>
      <c r="ACA74" s="296"/>
      <c r="ACB74" s="296"/>
      <c r="ACC74" s="296"/>
      <c r="ACD74" s="296"/>
      <c r="ACE74" s="296"/>
      <c r="ACF74" s="296"/>
      <c r="ACG74" s="296"/>
      <c r="ACH74" s="296"/>
      <c r="ACI74" s="296"/>
      <c r="ACJ74" s="296"/>
      <c r="ACK74" s="296"/>
      <c r="ACL74" s="296"/>
      <c r="ACM74" s="296"/>
      <c r="ACN74" s="296"/>
      <c r="ACO74" s="296"/>
      <c r="ACP74" s="296"/>
      <c r="ACQ74" s="296"/>
      <c r="ACR74" s="296"/>
      <c r="ACS74" s="296"/>
      <c r="ACT74" s="296"/>
      <c r="ACU74" s="296"/>
      <c r="ACV74" s="296"/>
      <c r="ACW74" s="296"/>
      <c r="ACX74" s="296"/>
      <c r="ACY74" s="296"/>
      <c r="ACZ74" s="296"/>
      <c r="ADA74" s="296"/>
      <c r="ADB74" s="296"/>
      <c r="ADC74" s="296"/>
      <c r="ADD74" s="296"/>
      <c r="ADE74" s="296"/>
      <c r="ADF74" s="296"/>
      <c r="ADG74" s="296"/>
      <c r="ADH74" s="296"/>
      <c r="ADI74" s="296"/>
      <c r="ADJ74" s="296"/>
      <c r="ADK74" s="296"/>
      <c r="ADL74" s="296"/>
      <c r="ADM74" s="296"/>
      <c r="ADN74" s="296"/>
      <c r="ADO74" s="296"/>
      <c r="ADP74" s="296"/>
      <c r="ADQ74" s="296"/>
      <c r="ADR74" s="296"/>
      <c r="ADS74" s="296"/>
      <c r="ADT74" s="296"/>
      <c r="ADU74" s="296"/>
      <c r="ADV74" s="296"/>
      <c r="ADW74" s="296"/>
      <c r="ADX74" s="296"/>
      <c r="ADY74" s="296"/>
      <c r="ADZ74" s="296"/>
      <c r="AEA74" s="296"/>
      <c r="AEB74" s="296"/>
      <c r="AEC74" s="296"/>
      <c r="AED74" s="296"/>
      <c r="AEE74" s="296"/>
      <c r="AEF74" s="296"/>
      <c r="AEG74" s="296"/>
      <c r="AEH74" s="296"/>
      <c r="AEI74" s="296"/>
      <c r="AEJ74" s="296"/>
      <c r="AEK74" s="296"/>
      <c r="AEL74" s="296"/>
      <c r="AEM74" s="296"/>
      <c r="AEN74" s="296"/>
      <c r="AEO74" s="296"/>
      <c r="AEP74" s="296"/>
      <c r="AEQ74" s="296"/>
      <c r="AER74" s="296"/>
      <c r="AES74" s="296"/>
      <c r="AET74" s="296"/>
      <c r="AEU74" s="296"/>
      <c r="AEV74" s="296"/>
      <c r="AEW74" s="296"/>
      <c r="AEX74" s="296"/>
      <c r="AEY74" s="296"/>
      <c r="AEZ74" s="296"/>
      <c r="AFA74" s="296"/>
      <c r="AFB74" s="296"/>
      <c r="AFC74" s="296"/>
      <c r="AFD74" s="296"/>
      <c r="AFE74" s="296"/>
      <c r="AFF74" s="296"/>
      <c r="AFG74" s="296"/>
      <c r="AFH74" s="296"/>
      <c r="AFI74" s="296"/>
      <c r="AFJ74" s="296"/>
      <c r="AFK74" s="296"/>
      <c r="AFL74" s="296"/>
      <c r="AFM74" s="296"/>
      <c r="AFN74" s="296"/>
      <c r="AFO74" s="296"/>
      <c r="AFP74" s="296"/>
      <c r="AFQ74" s="296"/>
      <c r="AFR74" s="296"/>
      <c r="AFS74" s="296"/>
      <c r="AFT74" s="296"/>
      <c r="AFU74" s="296"/>
      <c r="AFV74" s="296"/>
      <c r="AFW74" s="296"/>
      <c r="AFX74" s="296"/>
      <c r="AFY74" s="296"/>
      <c r="AFZ74" s="296"/>
      <c r="AGA74" s="296"/>
      <c r="AGB74" s="296"/>
      <c r="AGC74" s="296"/>
      <c r="AGD74" s="296"/>
      <c r="AGE74" s="296"/>
      <c r="AGF74" s="296"/>
      <c r="AGG74" s="296"/>
      <c r="AGH74" s="296"/>
      <c r="AGI74" s="296"/>
      <c r="AGJ74" s="296"/>
      <c r="AGK74" s="296"/>
      <c r="AGL74" s="296"/>
      <c r="AGM74" s="296"/>
      <c r="AGN74" s="296"/>
      <c r="AGO74" s="296"/>
      <c r="AGP74" s="296"/>
      <c r="AGQ74" s="296"/>
      <c r="AGR74" s="296"/>
      <c r="AGS74" s="296"/>
      <c r="AGT74" s="296"/>
      <c r="AGU74" s="296"/>
      <c r="AGV74" s="296"/>
      <c r="AGW74" s="296"/>
      <c r="AGX74" s="296"/>
      <c r="AGY74" s="296"/>
      <c r="AGZ74" s="296"/>
      <c r="AHA74" s="296"/>
      <c r="AHB74" s="296"/>
      <c r="AHC74" s="296"/>
      <c r="AHD74" s="296"/>
      <c r="AHE74" s="296"/>
      <c r="AHF74" s="296"/>
      <c r="AHG74" s="296"/>
      <c r="AHH74" s="296"/>
      <c r="AHI74" s="296"/>
      <c r="AHJ74" s="296"/>
      <c r="AHK74" s="296"/>
      <c r="AHL74" s="296"/>
      <c r="AHM74" s="296"/>
      <c r="AHN74" s="296"/>
      <c r="AHO74" s="296"/>
      <c r="AHP74" s="296"/>
      <c r="AHQ74" s="296"/>
      <c r="AHR74" s="296"/>
      <c r="AHS74" s="296"/>
      <c r="AHT74" s="296"/>
      <c r="AHU74" s="296"/>
      <c r="AHV74" s="296"/>
      <c r="AHW74" s="296"/>
      <c r="AHX74" s="296"/>
      <c r="AHY74" s="296"/>
      <c r="AHZ74" s="296"/>
      <c r="AIA74" s="296"/>
      <c r="AIB74" s="296"/>
      <c r="AIC74" s="296"/>
      <c r="AID74" s="296"/>
      <c r="AIE74" s="296"/>
      <c r="AIF74" s="296"/>
      <c r="AIG74" s="296"/>
      <c r="AIH74" s="296"/>
      <c r="AII74" s="296"/>
      <c r="AIJ74" s="296"/>
      <c r="AIK74" s="296"/>
      <c r="AIL74" s="296"/>
      <c r="AIM74" s="296"/>
      <c r="AIN74" s="296"/>
      <c r="AIO74" s="296"/>
      <c r="AIP74" s="296"/>
      <c r="AIQ74" s="296"/>
      <c r="AIR74" s="296"/>
      <c r="AIS74" s="296"/>
      <c r="AIT74" s="296"/>
      <c r="AIU74" s="296"/>
      <c r="AIV74" s="296"/>
      <c r="AIW74" s="296"/>
      <c r="AIX74" s="296"/>
      <c r="AIY74" s="296"/>
      <c r="AIZ74" s="296"/>
      <c r="AJA74" s="296"/>
      <c r="AJB74" s="296"/>
      <c r="AJC74" s="296"/>
      <c r="AJD74" s="296"/>
      <c r="AJE74" s="296"/>
      <c r="AJF74" s="296"/>
      <c r="AJG74" s="296"/>
      <c r="AJH74" s="296"/>
      <c r="AJI74" s="296"/>
      <c r="AJJ74" s="296"/>
      <c r="AJK74" s="296"/>
      <c r="AJL74" s="296"/>
      <c r="AJM74" s="296"/>
      <c r="AJN74" s="296"/>
      <c r="AJO74" s="296"/>
      <c r="AJP74" s="296"/>
      <c r="AJQ74" s="296"/>
      <c r="AJR74" s="296"/>
      <c r="AJS74" s="296"/>
      <c r="AJT74" s="296"/>
      <c r="AJU74" s="296"/>
      <c r="AJV74" s="296"/>
      <c r="AJW74" s="296"/>
      <c r="AJX74" s="296"/>
      <c r="AJY74" s="296"/>
      <c r="AJZ74" s="296"/>
      <c r="AKA74" s="296"/>
      <c r="AKB74" s="296"/>
      <c r="AKC74" s="296"/>
      <c r="AKD74" s="296"/>
      <c r="AKE74" s="296"/>
      <c r="AKF74" s="296"/>
      <c r="AKG74" s="296"/>
      <c r="AKH74" s="296"/>
      <c r="AKI74" s="296"/>
      <c r="AKJ74" s="296"/>
      <c r="AKK74" s="296"/>
      <c r="AKL74" s="296"/>
      <c r="AKM74" s="296"/>
      <c r="AKN74" s="296"/>
      <c r="AKO74" s="296"/>
      <c r="AKP74" s="296"/>
      <c r="AKQ74" s="296"/>
      <c r="AKR74" s="296"/>
      <c r="AKS74" s="296"/>
      <c r="AKT74" s="296"/>
      <c r="AKU74" s="296"/>
      <c r="AKV74" s="296"/>
      <c r="AKW74" s="296"/>
      <c r="AKX74" s="296"/>
      <c r="AKY74" s="296"/>
      <c r="AKZ74" s="296"/>
      <c r="ALA74" s="296"/>
      <c r="ALB74" s="296"/>
      <c r="ALC74" s="296"/>
      <c r="ALD74" s="296"/>
      <c r="ALE74" s="296"/>
      <c r="ALF74" s="296"/>
      <c r="ALG74" s="296"/>
      <c r="ALH74" s="296"/>
      <c r="ALI74" s="296"/>
      <c r="ALJ74" s="296"/>
      <c r="ALK74" s="296"/>
      <c r="ALL74" s="296"/>
      <c r="ALM74" s="296"/>
      <c r="ALN74" s="296"/>
      <c r="ALO74" s="296"/>
      <c r="ALP74" s="296"/>
      <c r="ALQ74" s="296"/>
      <c r="ALR74" s="296"/>
      <c r="ALS74" s="296"/>
      <c r="ALT74" s="296"/>
      <c r="ALU74" s="296"/>
      <c r="ALV74" s="296"/>
      <c r="ALW74" s="296"/>
      <c r="ALX74" s="296"/>
      <c r="ALY74" s="296"/>
      <c r="ALZ74" s="296"/>
      <c r="AMA74" s="296"/>
      <c r="AMB74" s="296"/>
      <c r="AMC74" s="296"/>
      <c r="AMD74" s="296"/>
      <c r="AME74" s="296"/>
      <c r="AMF74" s="296"/>
      <c r="AMG74" s="296"/>
      <c r="AMH74" s="296"/>
      <c r="AMI74" s="296"/>
      <c r="AMJ74" s="296"/>
      <c r="AMK74" s="296"/>
      <c r="AML74" s="296"/>
      <c r="AMM74" s="296"/>
      <c r="AMN74" s="296"/>
      <c r="AMO74" s="296"/>
      <c r="AMP74" s="296"/>
      <c r="AMQ74" s="296"/>
      <c r="AMR74" s="296"/>
      <c r="AMS74" s="296"/>
      <c r="AMT74" s="296"/>
      <c r="AMU74" s="296"/>
      <c r="AMV74" s="296"/>
      <c r="AMW74" s="296"/>
      <c r="AMX74" s="296"/>
      <c r="AMY74" s="296"/>
      <c r="AMZ74" s="296"/>
      <c r="ANA74" s="296"/>
      <c r="ANB74" s="296"/>
      <c r="ANC74" s="296"/>
      <c r="AND74" s="296"/>
      <c r="ANE74" s="296"/>
      <c r="ANF74" s="296"/>
      <c r="ANG74" s="296"/>
      <c r="ANH74" s="296"/>
      <c r="ANI74" s="296"/>
      <c r="ANJ74" s="296"/>
      <c r="ANK74" s="296"/>
      <c r="ANL74" s="296"/>
      <c r="ANM74" s="296"/>
      <c r="ANN74" s="296"/>
      <c r="ANO74" s="296"/>
      <c r="ANP74" s="296"/>
      <c r="ANQ74" s="296"/>
      <c r="ANR74" s="296"/>
      <c r="ANS74" s="296"/>
      <c r="ANT74" s="296"/>
      <c r="ANU74" s="296"/>
      <c r="ANV74" s="296"/>
      <c r="ANW74" s="296"/>
      <c r="ANX74" s="296"/>
      <c r="ANY74" s="296"/>
      <c r="ANZ74" s="296"/>
      <c r="AOA74" s="296"/>
      <c r="AOB74" s="296"/>
      <c r="AOC74" s="296"/>
      <c r="AOD74" s="296"/>
      <c r="AOE74" s="296"/>
      <c r="AOF74" s="296"/>
      <c r="AOG74" s="296"/>
      <c r="AOH74" s="296"/>
      <c r="AOI74" s="296"/>
      <c r="AOJ74" s="296"/>
      <c r="AOK74" s="296"/>
      <c r="AOL74" s="296"/>
      <c r="AOM74" s="296"/>
      <c r="AON74" s="296"/>
      <c r="AOO74" s="296"/>
      <c r="AOP74" s="296"/>
      <c r="AOQ74" s="296"/>
      <c r="AOR74" s="296"/>
      <c r="AOS74" s="296"/>
      <c r="AOT74" s="296"/>
      <c r="AOU74" s="296"/>
      <c r="AOV74" s="296"/>
      <c r="AOW74" s="296"/>
      <c r="AOX74" s="296"/>
      <c r="AOY74" s="296"/>
      <c r="AOZ74" s="296"/>
      <c r="APA74" s="296"/>
      <c r="APB74" s="296"/>
      <c r="APC74" s="296"/>
      <c r="APD74" s="296"/>
      <c r="APE74" s="296"/>
      <c r="APF74" s="296"/>
      <c r="APG74" s="296"/>
      <c r="APH74" s="296"/>
      <c r="API74" s="296"/>
      <c r="APJ74" s="296"/>
      <c r="APK74" s="296"/>
      <c r="APL74" s="296"/>
      <c r="APM74" s="296"/>
      <c r="APN74" s="296"/>
      <c r="APO74" s="296"/>
      <c r="APP74" s="296"/>
      <c r="APQ74" s="296"/>
      <c r="APR74" s="296"/>
      <c r="APS74" s="296"/>
      <c r="APT74" s="296"/>
      <c r="APU74" s="296"/>
      <c r="APV74" s="296"/>
      <c r="APW74" s="296"/>
      <c r="APX74" s="296"/>
      <c r="APY74" s="296"/>
      <c r="APZ74" s="296"/>
      <c r="AQA74" s="296"/>
      <c r="AQB74" s="296"/>
      <c r="AQC74" s="296"/>
      <c r="AQD74" s="296"/>
      <c r="AQE74" s="296"/>
      <c r="AQF74" s="296"/>
      <c r="AQG74" s="296"/>
      <c r="AQH74" s="296"/>
      <c r="AQI74" s="296"/>
      <c r="AQJ74" s="296"/>
      <c r="AQK74" s="296"/>
      <c r="AQL74" s="296"/>
      <c r="AQM74" s="296"/>
      <c r="AQN74" s="296"/>
      <c r="AQO74" s="296"/>
      <c r="AQP74" s="296"/>
      <c r="AQQ74" s="296"/>
      <c r="AQR74" s="296"/>
      <c r="AQS74" s="296"/>
      <c r="AQT74" s="296"/>
      <c r="AQU74" s="296"/>
      <c r="AQV74" s="296"/>
      <c r="AQW74" s="296"/>
      <c r="AQX74" s="296"/>
      <c r="AQY74" s="296"/>
      <c r="AQZ74" s="296"/>
      <c r="ARA74" s="296"/>
      <c r="ARB74" s="296"/>
      <c r="ARC74" s="296"/>
      <c r="ARD74" s="296"/>
      <c r="ARE74" s="296"/>
      <c r="ARF74" s="296"/>
      <c r="ARG74" s="296"/>
      <c r="ARH74" s="296"/>
      <c r="ARI74" s="296"/>
      <c r="ARJ74" s="296"/>
      <c r="ARK74" s="296"/>
      <c r="ARL74" s="296"/>
      <c r="ARM74" s="296"/>
      <c r="ARN74" s="296"/>
      <c r="ARO74" s="296"/>
      <c r="ARP74" s="296"/>
      <c r="ARQ74" s="296"/>
      <c r="ARR74" s="296"/>
      <c r="ARS74" s="296"/>
      <c r="ART74" s="296"/>
      <c r="ARU74" s="296"/>
      <c r="ARV74" s="296"/>
      <c r="ARW74" s="296"/>
      <c r="ARX74" s="296"/>
      <c r="ARY74" s="296"/>
      <c r="ARZ74" s="296"/>
      <c r="ASA74" s="296"/>
      <c r="ASB74" s="296"/>
      <c r="ASC74" s="296"/>
      <c r="ASD74" s="296"/>
      <c r="ASE74" s="296"/>
      <c r="ASF74" s="296"/>
      <c r="ASG74" s="296"/>
      <c r="ASH74" s="296"/>
      <c r="ASI74" s="296"/>
      <c r="ASJ74" s="296"/>
      <c r="ASK74" s="296"/>
      <c r="ASL74" s="296"/>
      <c r="ASM74" s="296"/>
      <c r="ASN74" s="296"/>
      <c r="ASO74" s="296"/>
      <c r="ASP74" s="296"/>
      <c r="ASQ74" s="296"/>
      <c r="ASR74" s="296"/>
      <c r="ASS74" s="296"/>
      <c r="AST74" s="296"/>
      <c r="ASU74" s="296"/>
      <c r="ASV74" s="296"/>
      <c r="ASW74" s="296"/>
      <c r="ASX74" s="296"/>
      <c r="ASY74" s="296"/>
      <c r="ASZ74" s="296"/>
      <c r="ATA74" s="296"/>
      <c r="ATB74" s="296"/>
      <c r="ATC74" s="296"/>
      <c r="ATD74" s="296"/>
      <c r="ATE74" s="296"/>
      <c r="ATF74" s="296"/>
      <c r="ATG74" s="296"/>
      <c r="ATH74" s="296"/>
      <c r="ATI74" s="296"/>
      <c r="ATJ74" s="296"/>
      <c r="ATK74" s="296"/>
      <c r="ATL74" s="296"/>
      <c r="ATM74" s="296"/>
      <c r="ATN74" s="296"/>
      <c r="ATO74" s="296"/>
      <c r="ATP74" s="296"/>
      <c r="ATQ74" s="296"/>
      <c r="ATR74" s="296"/>
      <c r="ATS74" s="296"/>
      <c r="ATT74" s="296"/>
      <c r="ATU74" s="296"/>
      <c r="ATV74" s="296"/>
      <c r="ATW74" s="296"/>
      <c r="ATX74" s="296"/>
      <c r="ATY74" s="296"/>
      <c r="ATZ74" s="296"/>
      <c r="AUA74" s="296"/>
      <c r="AUB74" s="296"/>
      <c r="AUC74" s="296"/>
      <c r="AUD74" s="296"/>
      <c r="AUE74" s="296"/>
      <c r="AUF74" s="296"/>
      <c r="AUG74" s="296"/>
      <c r="AUH74" s="296"/>
      <c r="AUI74" s="296"/>
      <c r="AUJ74" s="296"/>
      <c r="AUK74" s="296"/>
      <c r="AUL74" s="296"/>
      <c r="AUM74" s="296"/>
      <c r="AUN74" s="296"/>
      <c r="AUO74" s="296"/>
      <c r="AUP74" s="296"/>
      <c r="AUQ74" s="296"/>
      <c r="AUR74" s="296"/>
      <c r="AUS74" s="296"/>
      <c r="AUT74" s="296"/>
      <c r="AUU74" s="296"/>
      <c r="AUV74" s="296"/>
      <c r="AUW74" s="296"/>
      <c r="AUX74" s="296"/>
      <c r="AUY74" s="296"/>
      <c r="AUZ74" s="296"/>
      <c r="AVA74" s="296"/>
      <c r="AVB74" s="296"/>
      <c r="AVC74" s="296"/>
      <c r="AVD74" s="296"/>
      <c r="AVE74" s="296"/>
      <c r="AVF74" s="296"/>
      <c r="AVG74" s="296"/>
      <c r="AVH74" s="296"/>
      <c r="AVI74" s="296"/>
      <c r="AVJ74" s="296"/>
      <c r="AVK74" s="296"/>
      <c r="AVL74" s="296"/>
      <c r="AVM74" s="296"/>
      <c r="AVN74" s="296"/>
      <c r="AVO74" s="296"/>
      <c r="AVP74" s="296"/>
      <c r="AVQ74" s="296"/>
      <c r="AVR74" s="296"/>
      <c r="AVS74" s="296"/>
      <c r="AVT74" s="296"/>
      <c r="AVU74" s="296"/>
      <c r="AVV74" s="296"/>
      <c r="AVW74" s="296"/>
      <c r="AVX74" s="296"/>
      <c r="AVY74" s="296"/>
      <c r="AVZ74" s="296"/>
      <c r="AWA74" s="296"/>
      <c r="AWB74" s="296"/>
      <c r="AWC74" s="296"/>
      <c r="AWD74" s="296"/>
      <c r="AWE74" s="296"/>
      <c r="AWF74" s="296"/>
      <c r="AWG74" s="296"/>
      <c r="AWH74" s="296"/>
      <c r="AWI74" s="296"/>
      <c r="AWJ74" s="296"/>
      <c r="AWK74" s="296"/>
      <c r="AWL74" s="296"/>
      <c r="AWM74" s="296"/>
      <c r="AWN74" s="296"/>
      <c r="AWO74" s="296"/>
      <c r="AWP74" s="296"/>
      <c r="AWQ74" s="296"/>
      <c r="AWR74" s="296"/>
      <c r="AWS74" s="296"/>
      <c r="AWT74" s="296"/>
      <c r="AWU74" s="296"/>
      <c r="AWV74" s="296"/>
      <c r="AWW74" s="296"/>
      <c r="AWX74" s="296"/>
      <c r="AWY74" s="296"/>
      <c r="AWZ74" s="296"/>
      <c r="AXA74" s="296"/>
      <c r="AXB74" s="296"/>
      <c r="AXC74" s="296"/>
      <c r="AXD74" s="296"/>
      <c r="AXE74" s="296"/>
      <c r="AXF74" s="296"/>
      <c r="AXG74" s="296"/>
      <c r="AXH74" s="296"/>
      <c r="AXI74" s="296"/>
      <c r="AXJ74" s="296"/>
      <c r="AXK74" s="296"/>
      <c r="AXL74" s="296"/>
      <c r="AXM74" s="296"/>
      <c r="AXN74" s="296"/>
      <c r="AXO74" s="296"/>
      <c r="AXP74" s="296"/>
      <c r="AXQ74" s="296"/>
      <c r="AXR74" s="296"/>
      <c r="AXS74" s="296"/>
      <c r="AXT74" s="296"/>
      <c r="AXU74" s="296"/>
      <c r="AXV74" s="296"/>
      <c r="AXW74" s="296"/>
      <c r="AXX74" s="296"/>
      <c r="AXY74" s="296"/>
      <c r="AXZ74" s="296"/>
      <c r="AYA74" s="296"/>
      <c r="AYB74" s="296"/>
      <c r="AYC74" s="296"/>
      <c r="AYD74" s="296"/>
      <c r="AYE74" s="296"/>
      <c r="AYF74" s="296"/>
      <c r="AYG74" s="296"/>
      <c r="AYH74" s="296"/>
      <c r="AYI74" s="296"/>
      <c r="AYJ74" s="296"/>
      <c r="AYK74" s="296"/>
      <c r="AYL74" s="296"/>
      <c r="AYM74" s="296"/>
      <c r="AYN74" s="296"/>
      <c r="AYO74" s="296"/>
      <c r="AYP74" s="296"/>
      <c r="AYQ74" s="296"/>
      <c r="AYR74" s="296"/>
      <c r="AYS74" s="296"/>
      <c r="AYT74" s="296"/>
      <c r="AYU74" s="296"/>
      <c r="AYV74" s="296"/>
      <c r="AYW74" s="296"/>
      <c r="AYX74" s="296"/>
      <c r="AYY74" s="296"/>
      <c r="AYZ74" s="296"/>
      <c r="AZA74" s="296"/>
      <c r="AZB74" s="296"/>
      <c r="AZC74" s="296"/>
      <c r="AZD74" s="296"/>
      <c r="AZE74" s="296"/>
      <c r="AZF74" s="296"/>
      <c r="AZG74" s="296"/>
      <c r="AZH74" s="296"/>
      <c r="AZI74" s="296"/>
      <c r="AZJ74" s="296"/>
      <c r="AZK74" s="296"/>
      <c r="AZL74" s="296"/>
      <c r="AZM74" s="296"/>
      <c r="AZN74" s="296"/>
      <c r="AZO74" s="296"/>
      <c r="AZP74" s="296"/>
      <c r="AZQ74" s="296"/>
      <c r="AZR74" s="296"/>
      <c r="AZS74" s="296"/>
      <c r="AZT74" s="296"/>
      <c r="AZU74" s="296"/>
      <c r="AZV74" s="296"/>
      <c r="AZW74" s="296"/>
      <c r="AZX74" s="296"/>
      <c r="AZY74" s="296"/>
      <c r="AZZ74" s="296"/>
      <c r="BAA74" s="296"/>
      <c r="BAB74" s="296"/>
      <c r="BAC74" s="296"/>
      <c r="BAD74" s="296"/>
      <c r="BAE74" s="296"/>
      <c r="BAF74" s="296"/>
      <c r="BAG74" s="296"/>
      <c r="BAH74" s="296"/>
      <c r="BAI74" s="296"/>
      <c r="BAJ74" s="296"/>
      <c r="BAK74" s="296"/>
      <c r="BAL74" s="296"/>
      <c r="BAM74" s="296"/>
      <c r="BAN74" s="296"/>
      <c r="BAO74" s="296"/>
      <c r="BAP74" s="296"/>
      <c r="BAQ74" s="296"/>
      <c r="BAR74" s="296"/>
      <c r="BAS74" s="296"/>
      <c r="BAT74" s="296"/>
      <c r="BAU74" s="296"/>
      <c r="BAV74" s="296"/>
      <c r="BAW74" s="296"/>
      <c r="BAX74" s="296"/>
      <c r="BAY74" s="296"/>
      <c r="BAZ74" s="296"/>
      <c r="BBA74" s="296"/>
      <c r="BBB74" s="296"/>
      <c r="BBC74" s="296"/>
      <c r="BBD74" s="296"/>
      <c r="BBE74" s="296"/>
      <c r="BBF74" s="296"/>
      <c r="BBG74" s="296"/>
      <c r="BBH74" s="296"/>
      <c r="BBI74" s="296"/>
      <c r="BBJ74" s="296"/>
      <c r="BBK74" s="296"/>
      <c r="BBL74" s="296"/>
      <c r="BBM74" s="296"/>
      <c r="BBN74" s="296"/>
      <c r="BBO74" s="296"/>
      <c r="BBP74" s="296"/>
      <c r="BBQ74" s="296"/>
      <c r="BBR74" s="296"/>
      <c r="BBS74" s="296"/>
      <c r="BBT74" s="296"/>
      <c r="BBU74" s="296"/>
      <c r="BBV74" s="296"/>
      <c r="BBW74" s="296"/>
      <c r="BBX74" s="296"/>
      <c r="BBY74" s="296"/>
      <c r="BBZ74" s="296"/>
      <c r="BCA74" s="296"/>
      <c r="BCB74" s="296"/>
      <c r="BCC74" s="296"/>
      <c r="BCD74" s="296"/>
      <c r="BCE74" s="296"/>
      <c r="BCF74" s="296"/>
      <c r="BCG74" s="296"/>
      <c r="BCH74" s="296"/>
      <c r="BCI74" s="296"/>
      <c r="BCJ74" s="296"/>
      <c r="BCK74" s="296"/>
      <c r="BCL74" s="296"/>
      <c r="BCM74" s="296"/>
      <c r="BCN74" s="296"/>
      <c r="BCO74" s="296"/>
      <c r="BCP74" s="296"/>
      <c r="BCQ74" s="296"/>
      <c r="BCR74" s="296"/>
      <c r="BCS74" s="296"/>
      <c r="BCT74" s="296"/>
      <c r="BCU74" s="296"/>
      <c r="BCV74" s="296"/>
      <c r="BCW74" s="296"/>
      <c r="BCX74" s="296"/>
      <c r="BCY74" s="296"/>
      <c r="BCZ74" s="296"/>
      <c r="BDA74" s="296"/>
      <c r="BDB74" s="296"/>
      <c r="BDC74" s="296"/>
      <c r="BDD74" s="296"/>
      <c r="BDE74" s="296"/>
      <c r="BDF74" s="296"/>
      <c r="BDG74" s="296"/>
      <c r="BDH74" s="296"/>
      <c r="BDI74" s="296"/>
      <c r="BDJ74" s="296"/>
      <c r="BDK74" s="296"/>
      <c r="BDL74" s="296"/>
      <c r="BDM74" s="296"/>
      <c r="BDN74" s="296"/>
      <c r="BDO74" s="296"/>
      <c r="BDP74" s="296"/>
      <c r="BDQ74" s="296"/>
      <c r="BDR74" s="296"/>
      <c r="BDS74" s="296"/>
      <c r="BDT74" s="296"/>
      <c r="BDU74" s="296"/>
      <c r="BDV74" s="296"/>
      <c r="BDW74" s="296"/>
      <c r="BDX74" s="296"/>
      <c r="BDY74" s="296"/>
      <c r="BDZ74" s="296"/>
      <c r="BEA74" s="296"/>
      <c r="BEB74" s="296"/>
      <c r="BEC74" s="296"/>
      <c r="BED74" s="296"/>
      <c r="BEE74" s="296"/>
      <c r="BEF74" s="296"/>
      <c r="BEG74" s="296"/>
      <c r="BEH74" s="296"/>
      <c r="BEI74" s="296"/>
      <c r="BEJ74" s="296"/>
      <c r="BEK74" s="296"/>
      <c r="BEL74" s="296"/>
      <c r="BEM74" s="296"/>
      <c r="BEN74" s="296"/>
      <c r="BEO74" s="296"/>
      <c r="BEP74" s="296"/>
      <c r="BEQ74" s="296"/>
      <c r="BER74" s="296"/>
      <c r="BES74" s="296"/>
      <c r="BET74" s="296"/>
      <c r="BEU74" s="296"/>
      <c r="BEV74" s="296"/>
      <c r="BEW74" s="296"/>
      <c r="BEX74" s="296"/>
      <c r="BEY74" s="296"/>
      <c r="BEZ74" s="296"/>
      <c r="BFA74" s="296"/>
      <c r="BFB74" s="296"/>
      <c r="BFC74" s="296"/>
      <c r="BFD74" s="296"/>
      <c r="BFE74" s="296"/>
      <c r="BFF74" s="296"/>
      <c r="BFG74" s="296"/>
      <c r="BFH74" s="296"/>
      <c r="BFI74" s="296"/>
      <c r="BFJ74" s="296"/>
      <c r="BFK74" s="296"/>
      <c r="BFL74" s="296"/>
      <c r="BFM74" s="296"/>
      <c r="BFN74" s="296"/>
      <c r="BFO74" s="296"/>
      <c r="BFP74" s="296"/>
      <c r="BFQ74" s="296"/>
      <c r="BFR74" s="296"/>
      <c r="BFS74" s="296"/>
      <c r="BFT74" s="296"/>
      <c r="BFU74" s="296"/>
      <c r="BFV74" s="296"/>
      <c r="BFW74" s="296"/>
      <c r="BFX74" s="296"/>
      <c r="BFY74" s="296"/>
      <c r="BFZ74" s="296"/>
      <c r="BGA74" s="296"/>
      <c r="BGB74" s="296"/>
      <c r="BGC74" s="296"/>
      <c r="BGD74" s="296"/>
      <c r="BGE74" s="296"/>
      <c r="BGF74" s="296"/>
      <c r="BGG74" s="296"/>
      <c r="BGH74" s="296"/>
      <c r="BGI74" s="296"/>
      <c r="BGJ74" s="296"/>
      <c r="BGK74" s="296"/>
      <c r="BGL74" s="296"/>
      <c r="BGM74" s="296"/>
      <c r="BGN74" s="296"/>
      <c r="BGO74" s="296"/>
      <c r="BGP74" s="296"/>
      <c r="BGQ74" s="296"/>
      <c r="BGR74" s="296"/>
      <c r="BGS74" s="296"/>
      <c r="BGT74" s="296"/>
      <c r="BGU74" s="296"/>
      <c r="BGV74" s="296"/>
      <c r="BGW74" s="296"/>
      <c r="BGX74" s="296"/>
      <c r="BGY74" s="296"/>
      <c r="BGZ74" s="296"/>
      <c r="BHA74" s="296"/>
      <c r="BHB74" s="296"/>
      <c r="BHC74" s="296"/>
      <c r="BHD74" s="296"/>
      <c r="BHE74" s="296"/>
      <c r="BHF74" s="296"/>
      <c r="BHG74" s="296"/>
      <c r="BHH74" s="296"/>
      <c r="BHI74" s="296"/>
      <c r="BHJ74" s="296"/>
      <c r="BHK74" s="296"/>
      <c r="BHL74" s="296"/>
      <c r="BHM74" s="296"/>
      <c r="BHN74" s="296"/>
      <c r="BHO74" s="296"/>
      <c r="BHP74" s="296"/>
      <c r="BHQ74" s="296"/>
      <c r="BHR74" s="296"/>
      <c r="BHS74" s="296"/>
      <c r="BHT74" s="296"/>
      <c r="BHU74" s="296"/>
      <c r="BHV74" s="296"/>
      <c r="BHW74" s="296"/>
      <c r="BHX74" s="296"/>
      <c r="BHY74" s="296"/>
      <c r="BHZ74" s="296"/>
      <c r="BIA74" s="296"/>
      <c r="BIB74" s="296"/>
      <c r="BIC74" s="296"/>
      <c r="BID74" s="296"/>
      <c r="BIE74" s="296"/>
      <c r="BIF74" s="296"/>
      <c r="BIG74" s="296"/>
      <c r="BIH74" s="296"/>
      <c r="BII74" s="296"/>
      <c r="BIJ74" s="296"/>
      <c r="BIK74" s="296"/>
      <c r="BIL74" s="296"/>
      <c r="BIM74" s="296"/>
      <c r="BIN74" s="296"/>
      <c r="BIO74" s="296"/>
      <c r="BIP74" s="296"/>
      <c r="BIQ74" s="296"/>
      <c r="BIR74" s="296"/>
      <c r="BIS74" s="296"/>
      <c r="BIT74" s="296"/>
      <c r="BIU74" s="296"/>
      <c r="BIV74" s="296"/>
      <c r="BIW74" s="296"/>
      <c r="BIX74" s="296"/>
      <c r="BIY74" s="296"/>
      <c r="BIZ74" s="296"/>
      <c r="BJA74" s="296"/>
      <c r="BJB74" s="296"/>
      <c r="BJC74" s="296"/>
      <c r="BJD74" s="296"/>
      <c r="BJE74" s="296"/>
      <c r="BJF74" s="296"/>
      <c r="BJG74" s="296"/>
      <c r="BJH74" s="296"/>
      <c r="BJI74" s="296"/>
      <c r="BJJ74" s="296"/>
      <c r="BJK74" s="296"/>
      <c r="BJL74" s="296"/>
      <c r="BJM74" s="296"/>
      <c r="BJN74" s="296"/>
      <c r="BJO74" s="296"/>
      <c r="BJP74" s="296"/>
      <c r="BJQ74" s="296"/>
      <c r="BJR74" s="296"/>
      <c r="BJS74" s="296"/>
      <c r="BJT74" s="296"/>
      <c r="BJU74" s="296"/>
      <c r="BJV74" s="296"/>
      <c r="BJW74" s="296"/>
      <c r="BJX74" s="296"/>
      <c r="BJY74" s="296"/>
      <c r="BJZ74" s="296"/>
      <c r="BKA74" s="296"/>
      <c r="BKB74" s="296"/>
      <c r="BKC74" s="296"/>
      <c r="BKD74" s="296"/>
      <c r="BKE74" s="296"/>
      <c r="BKF74" s="296"/>
      <c r="BKG74" s="296"/>
      <c r="BKH74" s="296"/>
      <c r="BKI74" s="296"/>
      <c r="BKJ74" s="296"/>
      <c r="BKK74" s="296"/>
      <c r="BKL74" s="296"/>
      <c r="BKM74" s="296"/>
      <c r="BKN74" s="296"/>
      <c r="BKO74" s="296"/>
      <c r="BKP74" s="296"/>
      <c r="BKQ74" s="296"/>
      <c r="BKR74" s="296"/>
      <c r="BKS74" s="296"/>
      <c r="BKT74" s="296"/>
      <c r="BKU74" s="296"/>
      <c r="BKV74" s="296"/>
      <c r="BKW74" s="296"/>
      <c r="BKX74" s="296"/>
      <c r="BKY74" s="296"/>
      <c r="BKZ74" s="296"/>
      <c r="BLA74" s="296"/>
      <c r="BLB74" s="296"/>
      <c r="BLC74" s="296"/>
      <c r="BLD74" s="296"/>
      <c r="BLE74" s="296"/>
      <c r="BLF74" s="296"/>
      <c r="BLG74" s="296"/>
      <c r="BLH74" s="296"/>
      <c r="BLI74" s="296"/>
      <c r="BLJ74" s="296"/>
      <c r="BLK74" s="296"/>
      <c r="BLL74" s="296"/>
      <c r="BLM74" s="296"/>
      <c r="BLN74" s="296"/>
      <c r="BLO74" s="296"/>
      <c r="BLP74" s="296"/>
      <c r="BLQ74" s="296"/>
      <c r="BLR74" s="296"/>
      <c r="BLS74" s="296"/>
      <c r="BLT74" s="296"/>
      <c r="BLU74" s="296"/>
      <c r="BLV74" s="296"/>
      <c r="BLW74" s="296"/>
      <c r="BLX74" s="296"/>
      <c r="BLY74" s="296"/>
      <c r="BLZ74" s="296"/>
      <c r="BMA74" s="296"/>
      <c r="BMB74" s="296"/>
      <c r="BMC74" s="296"/>
      <c r="BMD74" s="296"/>
      <c r="BME74" s="296"/>
      <c r="BMF74" s="296"/>
      <c r="BMG74" s="296"/>
      <c r="BMH74" s="296"/>
      <c r="BMI74" s="296"/>
      <c r="BMJ74" s="296"/>
      <c r="BMK74" s="296"/>
      <c r="BML74" s="296"/>
      <c r="BMM74" s="296"/>
      <c r="BMN74" s="296"/>
      <c r="BMO74" s="296"/>
      <c r="BMP74" s="296"/>
      <c r="BMQ74" s="296"/>
      <c r="BMR74" s="296"/>
      <c r="BMS74" s="296"/>
      <c r="BMT74" s="296"/>
      <c r="BMU74" s="296"/>
      <c r="BMV74" s="296"/>
      <c r="BMW74" s="296"/>
      <c r="BMX74" s="296"/>
      <c r="BMY74" s="296"/>
      <c r="BMZ74" s="296"/>
      <c r="BNA74" s="296"/>
      <c r="BNB74" s="296"/>
      <c r="BNC74" s="296"/>
      <c r="BND74" s="296"/>
      <c r="BNE74" s="296"/>
      <c r="BNF74" s="296"/>
      <c r="BNG74" s="296"/>
      <c r="BNH74" s="296"/>
      <c r="BNI74" s="296"/>
      <c r="BNJ74" s="296"/>
      <c r="BNK74" s="296"/>
      <c r="BNL74" s="296"/>
      <c r="BNM74" s="296"/>
      <c r="BNN74" s="296"/>
      <c r="BNO74" s="296"/>
      <c r="BNP74" s="296"/>
      <c r="BNQ74" s="296"/>
      <c r="BNR74" s="296"/>
      <c r="BNS74" s="296"/>
      <c r="BNT74" s="296"/>
      <c r="BNU74" s="296"/>
      <c r="BNV74" s="296"/>
      <c r="BNW74" s="296"/>
      <c r="BNX74" s="296"/>
      <c r="BNY74" s="296"/>
      <c r="BNZ74" s="296"/>
      <c r="BOA74" s="296"/>
      <c r="BOB74" s="296"/>
      <c r="BOC74" s="296"/>
      <c r="BOD74" s="296"/>
      <c r="BOE74" s="296"/>
      <c r="BOF74" s="296"/>
      <c r="BOG74" s="296"/>
      <c r="BOH74" s="296"/>
      <c r="BOI74" s="296"/>
      <c r="BOJ74" s="296"/>
      <c r="BOK74" s="296"/>
      <c r="BOL74" s="296"/>
      <c r="BOM74" s="296"/>
      <c r="BON74" s="296"/>
      <c r="BOO74" s="296"/>
      <c r="BOP74" s="296"/>
      <c r="BOQ74" s="296"/>
      <c r="BOR74" s="296"/>
      <c r="BOS74" s="296"/>
      <c r="BOT74" s="296"/>
      <c r="BOU74" s="296"/>
      <c r="BOV74" s="296"/>
      <c r="BOW74" s="296"/>
      <c r="BOX74" s="296"/>
      <c r="BOY74" s="296"/>
      <c r="BOZ74" s="296"/>
      <c r="BPA74" s="296"/>
      <c r="BPB74" s="296"/>
      <c r="BPC74" s="296"/>
      <c r="BPD74" s="296"/>
      <c r="BPE74" s="296"/>
      <c r="BPF74" s="296"/>
      <c r="BPG74" s="296"/>
      <c r="BPH74" s="296"/>
      <c r="BPI74" s="296"/>
      <c r="BPJ74" s="296"/>
      <c r="BPK74" s="296"/>
      <c r="BPL74" s="296"/>
      <c r="BPM74" s="296"/>
      <c r="BPN74" s="296"/>
      <c r="BPO74" s="296"/>
      <c r="BPP74" s="296"/>
      <c r="BPQ74" s="296"/>
      <c r="BPR74" s="296"/>
      <c r="BPS74" s="296"/>
      <c r="BPT74" s="296"/>
      <c r="BPU74" s="296"/>
      <c r="BPV74" s="296"/>
      <c r="BPW74" s="296"/>
      <c r="BPX74" s="296"/>
      <c r="BPY74" s="296"/>
      <c r="BPZ74" s="296"/>
      <c r="BQA74" s="296"/>
      <c r="BQB74" s="296"/>
      <c r="BQC74" s="296"/>
      <c r="BQD74" s="296"/>
      <c r="BQE74" s="296"/>
      <c r="BQF74" s="296"/>
      <c r="BQG74" s="296"/>
      <c r="BQH74" s="296"/>
      <c r="BQI74" s="296"/>
      <c r="BQJ74" s="296"/>
      <c r="BQK74" s="296"/>
      <c r="BQL74" s="296"/>
      <c r="BQM74" s="296"/>
      <c r="BQN74" s="296"/>
      <c r="BQO74" s="296"/>
      <c r="BQP74" s="296"/>
      <c r="BQQ74" s="296"/>
      <c r="BQR74" s="296"/>
      <c r="BQS74" s="296"/>
      <c r="BQT74" s="296"/>
      <c r="BQU74" s="296"/>
      <c r="BQV74" s="296"/>
      <c r="BQW74" s="296"/>
      <c r="BQX74" s="296"/>
      <c r="BQY74" s="296"/>
      <c r="BQZ74" s="296"/>
      <c r="BRA74" s="296"/>
      <c r="BRB74" s="296"/>
      <c r="BRC74" s="296"/>
      <c r="BRD74" s="296"/>
      <c r="BRE74" s="296"/>
      <c r="BRF74" s="296"/>
      <c r="BRG74" s="296"/>
      <c r="BRH74" s="296"/>
      <c r="BRI74" s="296"/>
      <c r="BRJ74" s="296"/>
      <c r="BRK74" s="296"/>
      <c r="BRL74" s="296"/>
      <c r="BRM74" s="296"/>
      <c r="BRN74" s="296"/>
      <c r="BRO74" s="296"/>
      <c r="BRP74" s="296"/>
      <c r="BRQ74" s="296"/>
      <c r="BRR74" s="296"/>
      <c r="BRS74" s="296"/>
      <c r="BRT74" s="296"/>
      <c r="BRU74" s="296"/>
      <c r="BRV74" s="296"/>
      <c r="BRW74" s="296"/>
      <c r="BRX74" s="296"/>
      <c r="BRY74" s="296"/>
      <c r="BRZ74" s="296"/>
      <c r="BSA74" s="296"/>
      <c r="BSB74" s="296"/>
      <c r="BSC74" s="296"/>
      <c r="BSD74" s="296"/>
      <c r="BSE74" s="296"/>
      <c r="BSF74" s="296"/>
      <c r="BSG74" s="296"/>
      <c r="BSH74" s="296"/>
      <c r="BSI74" s="296"/>
      <c r="BSJ74" s="296"/>
      <c r="BSK74" s="296"/>
      <c r="BSL74" s="296"/>
      <c r="BSM74" s="296"/>
      <c r="BSN74" s="296"/>
      <c r="BSO74" s="296"/>
      <c r="BSP74" s="296"/>
      <c r="BSQ74" s="296"/>
      <c r="BSR74" s="296"/>
      <c r="BSS74" s="296"/>
      <c r="BST74" s="296"/>
      <c r="BSU74" s="296"/>
      <c r="BSV74" s="296"/>
      <c r="BSW74" s="296"/>
      <c r="BSX74" s="296"/>
      <c r="BSY74" s="296"/>
      <c r="BSZ74" s="296"/>
      <c r="BTA74" s="296"/>
      <c r="BTB74" s="296"/>
      <c r="BTC74" s="296"/>
      <c r="BTD74" s="296"/>
      <c r="BTE74" s="296"/>
      <c r="BTF74" s="296"/>
      <c r="BTG74" s="296"/>
      <c r="BTH74" s="296"/>
      <c r="BTI74" s="296"/>
      <c r="BTJ74" s="296"/>
      <c r="BTK74" s="296"/>
      <c r="BTL74" s="296"/>
      <c r="BTM74" s="296"/>
      <c r="BTN74" s="296"/>
      <c r="BTO74" s="296"/>
      <c r="BTP74" s="296"/>
      <c r="BTQ74" s="296"/>
      <c r="BTR74" s="296"/>
      <c r="BTS74" s="296"/>
      <c r="BTT74" s="296"/>
      <c r="BTU74" s="296"/>
      <c r="BTV74" s="296"/>
      <c r="BTW74" s="296"/>
      <c r="BTX74" s="296"/>
      <c r="BTY74" s="296"/>
      <c r="BTZ74" s="296"/>
      <c r="BUA74" s="296"/>
      <c r="BUB74" s="296"/>
      <c r="BUC74" s="296"/>
      <c r="BUD74" s="296"/>
      <c r="BUE74" s="296"/>
      <c r="BUF74" s="296"/>
      <c r="BUG74" s="296"/>
      <c r="BUH74" s="296"/>
      <c r="BUI74" s="296"/>
      <c r="BUJ74" s="296"/>
      <c r="BUK74" s="296"/>
      <c r="BUL74" s="296"/>
      <c r="BUM74" s="296"/>
      <c r="BUN74" s="296"/>
      <c r="BUO74" s="296"/>
      <c r="BUP74" s="296"/>
      <c r="BUQ74" s="296"/>
      <c r="BUR74" s="296"/>
      <c r="BUS74" s="296"/>
      <c r="BUT74" s="296"/>
      <c r="BUU74" s="296"/>
      <c r="BUV74" s="296"/>
      <c r="BUW74" s="296"/>
      <c r="BUX74" s="296"/>
      <c r="BUY74" s="296"/>
      <c r="BUZ74" s="296"/>
      <c r="BVA74" s="296"/>
      <c r="BVB74" s="296"/>
      <c r="BVC74" s="296"/>
      <c r="BVD74" s="296"/>
      <c r="BVE74" s="296"/>
      <c r="BVF74" s="296"/>
      <c r="BVG74" s="296"/>
      <c r="BVH74" s="296"/>
      <c r="BVI74" s="296"/>
      <c r="BVJ74" s="296"/>
      <c r="BVK74" s="296"/>
      <c r="BVL74" s="296"/>
      <c r="BVM74" s="296"/>
      <c r="BVN74" s="296"/>
      <c r="BVO74" s="296"/>
      <c r="BVP74" s="296"/>
      <c r="BVQ74" s="296"/>
      <c r="BVR74" s="296"/>
      <c r="BVS74" s="296"/>
      <c r="BVT74" s="296"/>
      <c r="BVU74" s="296"/>
      <c r="BVV74" s="296"/>
      <c r="BVW74" s="296"/>
      <c r="BVX74" s="296"/>
      <c r="BVY74" s="296"/>
      <c r="BVZ74" s="296"/>
      <c r="BWA74" s="296"/>
      <c r="BWB74" s="296"/>
      <c r="BWC74" s="296"/>
      <c r="BWD74" s="296"/>
      <c r="BWE74" s="296"/>
      <c r="BWF74" s="296"/>
      <c r="BWG74" s="296"/>
      <c r="BWH74" s="296"/>
      <c r="BWI74" s="296"/>
      <c r="BWJ74" s="296"/>
      <c r="BWK74" s="296"/>
      <c r="BWL74" s="296"/>
      <c r="BWM74" s="296"/>
      <c r="BWN74" s="296"/>
      <c r="BWO74" s="296"/>
      <c r="BWP74" s="296"/>
      <c r="BWQ74" s="296"/>
      <c r="BWR74" s="296"/>
      <c r="BWS74" s="296"/>
      <c r="BWT74" s="296"/>
      <c r="BWU74" s="296"/>
      <c r="BWV74" s="296"/>
      <c r="BWW74" s="296"/>
      <c r="BWX74" s="296"/>
      <c r="BWY74" s="296"/>
      <c r="BWZ74" s="296"/>
      <c r="BXA74" s="296"/>
      <c r="BXB74" s="296"/>
      <c r="BXC74" s="296"/>
      <c r="BXD74" s="296"/>
      <c r="BXE74" s="296"/>
      <c r="BXF74" s="296"/>
      <c r="BXG74" s="296"/>
      <c r="BXH74" s="296"/>
      <c r="BXI74" s="296"/>
      <c r="BXJ74" s="296"/>
      <c r="BXK74" s="296"/>
      <c r="BXL74" s="296"/>
      <c r="BXM74" s="296"/>
      <c r="BXN74" s="296"/>
      <c r="BXO74" s="296"/>
      <c r="BXP74" s="296"/>
      <c r="BXQ74" s="296"/>
      <c r="BXR74" s="296"/>
      <c r="BXS74" s="296"/>
      <c r="BXT74" s="296"/>
      <c r="BXU74" s="296"/>
      <c r="BXV74" s="296"/>
      <c r="BXW74" s="296"/>
      <c r="BXX74" s="296"/>
      <c r="BXY74" s="296"/>
      <c r="BXZ74" s="296"/>
      <c r="BYA74" s="296"/>
      <c r="BYB74" s="296"/>
      <c r="BYC74" s="296"/>
      <c r="BYD74" s="296"/>
      <c r="BYE74" s="296"/>
      <c r="BYF74" s="296"/>
      <c r="BYG74" s="296"/>
      <c r="BYH74" s="296"/>
      <c r="BYI74" s="296"/>
      <c r="BYJ74" s="296"/>
      <c r="BYK74" s="296"/>
      <c r="BYL74" s="296"/>
      <c r="BYM74" s="296"/>
      <c r="BYN74" s="296"/>
      <c r="BYO74" s="296"/>
      <c r="BYP74" s="296"/>
      <c r="BYQ74" s="296"/>
      <c r="BYR74" s="296"/>
      <c r="BYS74" s="296"/>
      <c r="BYT74" s="296"/>
      <c r="BYU74" s="296"/>
      <c r="BYV74" s="296"/>
      <c r="BYW74" s="296"/>
      <c r="BYX74" s="296"/>
      <c r="BYY74" s="296"/>
      <c r="BYZ74" s="296"/>
      <c r="BZA74" s="296"/>
      <c r="BZB74" s="296"/>
      <c r="BZC74" s="296"/>
      <c r="BZD74" s="296"/>
      <c r="BZE74" s="296"/>
      <c r="BZF74" s="296"/>
      <c r="BZG74" s="296"/>
      <c r="BZH74" s="296"/>
      <c r="BZI74" s="296"/>
      <c r="BZJ74" s="296"/>
      <c r="BZK74" s="296"/>
      <c r="BZL74" s="296"/>
      <c r="BZM74" s="296"/>
      <c r="BZN74" s="296"/>
      <c r="BZO74" s="296"/>
      <c r="BZP74" s="296"/>
      <c r="BZQ74" s="296"/>
      <c r="BZR74" s="296"/>
      <c r="BZS74" s="296"/>
      <c r="BZT74" s="296"/>
      <c r="BZU74" s="296"/>
      <c r="BZV74" s="296"/>
      <c r="BZW74" s="296"/>
      <c r="BZX74" s="296"/>
      <c r="BZY74" s="296"/>
      <c r="BZZ74" s="296"/>
      <c r="CAA74" s="296"/>
      <c r="CAB74" s="296"/>
      <c r="CAC74" s="296"/>
      <c r="CAD74" s="296"/>
      <c r="CAE74" s="296"/>
      <c r="CAF74" s="296"/>
      <c r="CAG74" s="296"/>
      <c r="CAH74" s="296"/>
      <c r="CAI74" s="296"/>
      <c r="CAJ74" s="296"/>
      <c r="CAK74" s="296"/>
      <c r="CAL74" s="296"/>
      <c r="CAM74" s="296"/>
      <c r="CAN74" s="296"/>
      <c r="CAO74" s="296"/>
      <c r="CAP74" s="296"/>
      <c r="CAQ74" s="296"/>
      <c r="CAR74" s="296"/>
      <c r="CAS74" s="296"/>
      <c r="CAT74" s="296"/>
      <c r="CAU74" s="296"/>
      <c r="CAV74" s="296"/>
      <c r="CAW74" s="296"/>
      <c r="CAX74" s="296"/>
      <c r="CAY74" s="296"/>
      <c r="CAZ74" s="296"/>
      <c r="CBA74" s="296"/>
      <c r="CBB74" s="296"/>
      <c r="CBC74" s="296"/>
      <c r="CBD74" s="296"/>
      <c r="CBE74" s="296"/>
      <c r="CBF74" s="296"/>
      <c r="CBG74" s="296"/>
      <c r="CBH74" s="296"/>
      <c r="CBI74" s="296"/>
      <c r="CBJ74" s="296"/>
      <c r="CBK74" s="296"/>
      <c r="CBL74" s="296"/>
      <c r="CBM74" s="296"/>
      <c r="CBN74" s="296"/>
      <c r="CBO74" s="296"/>
      <c r="CBP74" s="296"/>
      <c r="CBQ74" s="296"/>
      <c r="CBR74" s="296"/>
      <c r="CBS74" s="296"/>
      <c r="CBT74" s="296"/>
      <c r="CBU74" s="296"/>
      <c r="CBV74" s="296"/>
      <c r="CBW74" s="296"/>
      <c r="CBX74" s="296"/>
      <c r="CBY74" s="296"/>
      <c r="CBZ74" s="296"/>
      <c r="CCA74" s="296"/>
      <c r="CCB74" s="296"/>
      <c r="CCC74" s="296"/>
      <c r="CCD74" s="296"/>
      <c r="CCE74" s="296"/>
      <c r="CCF74" s="296"/>
      <c r="CCG74" s="296"/>
      <c r="CCH74" s="296"/>
      <c r="CCI74" s="296"/>
      <c r="CCJ74" s="296"/>
      <c r="CCK74" s="296"/>
      <c r="CCL74" s="296"/>
      <c r="CCM74" s="296"/>
      <c r="CCN74" s="296"/>
      <c r="CCO74" s="296"/>
      <c r="CCP74" s="296"/>
      <c r="CCQ74" s="296"/>
      <c r="CCR74" s="296"/>
      <c r="CCS74" s="296"/>
      <c r="CCT74" s="296"/>
      <c r="CCU74" s="296"/>
      <c r="CCV74" s="296"/>
      <c r="CCW74" s="296"/>
      <c r="CCX74" s="296"/>
      <c r="CCY74" s="296"/>
      <c r="CCZ74" s="296"/>
      <c r="CDA74" s="296"/>
      <c r="CDB74" s="296"/>
      <c r="CDC74" s="296"/>
      <c r="CDD74" s="296"/>
      <c r="CDE74" s="296"/>
      <c r="CDF74" s="296"/>
      <c r="CDG74" s="296"/>
      <c r="CDH74" s="296"/>
      <c r="CDI74" s="296"/>
      <c r="CDJ74" s="296"/>
      <c r="CDK74" s="296"/>
      <c r="CDL74" s="296"/>
      <c r="CDM74" s="296"/>
      <c r="CDN74" s="296"/>
      <c r="CDO74" s="296"/>
      <c r="CDP74" s="296"/>
      <c r="CDQ74" s="296"/>
      <c r="CDR74" s="296"/>
      <c r="CDS74" s="296"/>
      <c r="CDT74" s="296"/>
      <c r="CDU74" s="296"/>
      <c r="CDV74" s="296"/>
      <c r="CDW74" s="296"/>
      <c r="CDX74" s="296"/>
      <c r="CDY74" s="296"/>
      <c r="CDZ74" s="296"/>
      <c r="CEA74" s="296"/>
      <c r="CEB74" s="296"/>
      <c r="CEC74" s="296"/>
      <c r="CED74" s="296"/>
      <c r="CEE74" s="296"/>
      <c r="CEF74" s="296"/>
      <c r="CEG74" s="296"/>
      <c r="CEH74" s="296"/>
      <c r="CEI74" s="296"/>
      <c r="CEJ74" s="296"/>
      <c r="CEK74" s="296"/>
      <c r="CEL74" s="296"/>
      <c r="CEM74" s="296"/>
      <c r="CEN74" s="296"/>
      <c r="CEO74" s="296"/>
      <c r="CEP74" s="296"/>
      <c r="CEQ74" s="296"/>
      <c r="CER74" s="296"/>
      <c r="CES74" s="296"/>
      <c r="CET74" s="296"/>
      <c r="CEU74" s="296"/>
      <c r="CEV74" s="296"/>
      <c r="CEW74" s="296"/>
      <c r="CEX74" s="296"/>
      <c r="CEY74" s="296"/>
      <c r="CEZ74" s="296"/>
      <c r="CFA74" s="296"/>
      <c r="CFB74" s="296"/>
      <c r="CFC74" s="296"/>
      <c r="CFD74" s="296"/>
      <c r="CFE74" s="296"/>
      <c r="CFF74" s="296"/>
      <c r="CFG74" s="296"/>
      <c r="CFH74" s="296"/>
      <c r="CFI74" s="296"/>
      <c r="CFJ74" s="296"/>
      <c r="CFK74" s="296"/>
      <c r="CFL74" s="296"/>
      <c r="CFM74" s="296"/>
      <c r="CFN74" s="296"/>
      <c r="CFO74" s="296"/>
      <c r="CFP74" s="296"/>
      <c r="CFQ74" s="296"/>
      <c r="CFR74" s="296"/>
      <c r="CFS74" s="296"/>
      <c r="CFT74" s="296"/>
      <c r="CFU74" s="296"/>
      <c r="CFV74" s="296"/>
      <c r="CFW74" s="296"/>
      <c r="CFX74" s="296"/>
      <c r="CFY74" s="296"/>
      <c r="CFZ74" s="296"/>
      <c r="CGA74" s="296"/>
      <c r="CGB74" s="296"/>
      <c r="CGC74" s="296"/>
      <c r="CGD74" s="296"/>
      <c r="CGE74" s="296"/>
      <c r="CGF74" s="296"/>
      <c r="CGG74" s="296"/>
      <c r="CGH74" s="296"/>
      <c r="CGI74" s="296"/>
      <c r="CGJ74" s="296"/>
      <c r="CGK74" s="296"/>
      <c r="CGL74" s="296"/>
      <c r="CGM74" s="296"/>
      <c r="CGN74" s="296"/>
      <c r="CGO74" s="296"/>
      <c r="CGP74" s="296"/>
      <c r="CGQ74" s="296"/>
      <c r="CGR74" s="296"/>
      <c r="CGS74" s="296"/>
      <c r="CGT74" s="296"/>
      <c r="CGU74" s="296"/>
      <c r="CGV74" s="296"/>
      <c r="CGW74" s="296"/>
      <c r="CGX74" s="296"/>
      <c r="CGY74" s="296"/>
      <c r="CGZ74" s="296"/>
      <c r="CHA74" s="296"/>
      <c r="CHB74" s="296"/>
      <c r="CHC74" s="296"/>
      <c r="CHD74" s="296"/>
      <c r="CHE74" s="296"/>
      <c r="CHF74" s="296"/>
      <c r="CHG74" s="296"/>
      <c r="CHH74" s="296"/>
      <c r="CHI74" s="296"/>
      <c r="CHJ74" s="296"/>
      <c r="CHK74" s="296"/>
      <c r="CHL74" s="296"/>
      <c r="CHM74" s="296"/>
      <c r="CHN74" s="296"/>
      <c r="CHO74" s="296"/>
      <c r="CHP74" s="296"/>
      <c r="CHQ74" s="296"/>
      <c r="CHR74" s="296"/>
      <c r="CHS74" s="296"/>
      <c r="CHT74" s="296"/>
      <c r="CHU74" s="296"/>
      <c r="CHV74" s="296"/>
      <c r="CHW74" s="296"/>
      <c r="CHX74" s="296"/>
      <c r="CHY74" s="296"/>
      <c r="CHZ74" s="296"/>
      <c r="CIA74" s="296"/>
      <c r="CIB74" s="296"/>
      <c r="CIC74" s="296"/>
      <c r="CID74" s="296"/>
      <c r="CIE74" s="296"/>
      <c r="CIF74" s="296"/>
      <c r="CIG74" s="296"/>
      <c r="CIH74" s="296"/>
      <c r="CII74" s="296"/>
      <c r="CIJ74" s="296"/>
      <c r="CIK74" s="296"/>
      <c r="CIL74" s="296"/>
      <c r="CIM74" s="296"/>
      <c r="CIN74" s="296"/>
      <c r="CIO74" s="296"/>
      <c r="CIP74" s="296"/>
      <c r="CIQ74" s="296"/>
      <c r="CIR74" s="296"/>
      <c r="CIS74" s="296"/>
      <c r="CIT74" s="296"/>
      <c r="CIU74" s="296"/>
      <c r="CIV74" s="296"/>
      <c r="CIW74" s="296"/>
      <c r="CIX74" s="296"/>
      <c r="CIY74" s="296"/>
      <c r="CIZ74" s="296"/>
      <c r="CJA74" s="296"/>
      <c r="CJB74" s="296"/>
      <c r="CJC74" s="296"/>
      <c r="CJD74" s="296"/>
      <c r="CJE74" s="296"/>
      <c r="CJF74" s="296"/>
      <c r="CJG74" s="296"/>
      <c r="CJH74" s="296"/>
      <c r="CJI74" s="296"/>
      <c r="CJJ74" s="296"/>
      <c r="CJK74" s="296"/>
      <c r="CJL74" s="296"/>
      <c r="CJM74" s="296"/>
      <c r="CJN74" s="296"/>
      <c r="CJO74" s="296"/>
      <c r="CJP74" s="296"/>
      <c r="CJQ74" s="296"/>
      <c r="CJR74" s="296"/>
      <c r="CJS74" s="296"/>
      <c r="CJT74" s="296"/>
      <c r="CJU74" s="296"/>
      <c r="CJV74" s="296"/>
      <c r="CJW74" s="296"/>
      <c r="CJX74" s="296"/>
      <c r="CJY74" s="296"/>
      <c r="CJZ74" s="296"/>
      <c r="CKA74" s="296"/>
      <c r="CKB74" s="296"/>
      <c r="CKC74" s="296"/>
      <c r="CKD74" s="296"/>
      <c r="CKE74" s="296"/>
      <c r="CKF74" s="296"/>
      <c r="CKG74" s="296"/>
      <c r="CKH74" s="296"/>
      <c r="CKI74" s="296"/>
      <c r="CKJ74" s="296"/>
      <c r="CKK74" s="296"/>
      <c r="CKL74" s="296"/>
      <c r="CKM74" s="296"/>
      <c r="CKN74" s="296"/>
      <c r="CKO74" s="296"/>
      <c r="CKP74" s="296"/>
      <c r="CKQ74" s="296"/>
      <c r="CKR74" s="296"/>
      <c r="CKS74" s="296"/>
      <c r="CKT74" s="296"/>
      <c r="CKU74" s="296"/>
      <c r="CKV74" s="296"/>
      <c r="CKW74" s="296"/>
      <c r="CKX74" s="296"/>
      <c r="CKY74" s="296"/>
      <c r="CKZ74" s="296"/>
      <c r="CLA74" s="296"/>
      <c r="CLB74" s="296"/>
      <c r="CLC74" s="296"/>
      <c r="CLD74" s="296"/>
      <c r="CLE74" s="296"/>
      <c r="CLF74" s="296"/>
      <c r="CLG74" s="296"/>
      <c r="CLH74" s="296"/>
      <c r="CLI74" s="296"/>
      <c r="CLJ74" s="296"/>
      <c r="CLK74" s="296"/>
      <c r="CLL74" s="296"/>
      <c r="CLM74" s="296"/>
      <c r="CLN74" s="296"/>
      <c r="CLO74" s="296"/>
      <c r="CLP74" s="296"/>
      <c r="CLQ74" s="296"/>
      <c r="CLR74" s="296"/>
      <c r="CLS74" s="296"/>
      <c r="CLT74" s="296"/>
      <c r="CLU74" s="296"/>
      <c r="CLV74" s="296"/>
      <c r="CLW74" s="296"/>
      <c r="CLX74" s="296"/>
      <c r="CLY74" s="296"/>
      <c r="CLZ74" s="296"/>
      <c r="CMA74" s="296"/>
      <c r="CMB74" s="296"/>
      <c r="CMC74" s="296"/>
      <c r="CMD74" s="296"/>
      <c r="CME74" s="296"/>
      <c r="CMF74" s="296"/>
      <c r="CMG74" s="296"/>
      <c r="CMH74" s="296"/>
      <c r="CMI74" s="296"/>
      <c r="CMJ74" s="296"/>
      <c r="CMK74" s="296"/>
      <c r="CML74" s="296"/>
      <c r="CMM74" s="296"/>
      <c r="CMN74" s="296"/>
      <c r="CMO74" s="296"/>
      <c r="CMP74" s="296"/>
      <c r="CMQ74" s="296"/>
      <c r="CMR74" s="296"/>
      <c r="CMS74" s="296"/>
      <c r="CMT74" s="296"/>
      <c r="CMU74" s="296"/>
      <c r="CMV74" s="296"/>
      <c r="CMW74" s="296"/>
      <c r="CMX74" s="296"/>
      <c r="CMY74" s="296"/>
      <c r="CMZ74" s="296"/>
      <c r="CNA74" s="296"/>
      <c r="CNB74" s="296"/>
      <c r="CNC74" s="296"/>
      <c r="CND74" s="296"/>
      <c r="CNE74" s="296"/>
      <c r="CNF74" s="296"/>
      <c r="CNG74" s="296"/>
      <c r="CNH74" s="296"/>
      <c r="CNI74" s="296"/>
      <c r="CNJ74" s="296"/>
      <c r="CNK74" s="296"/>
      <c r="CNL74" s="296"/>
      <c r="CNM74" s="296"/>
      <c r="CNN74" s="296"/>
      <c r="CNO74" s="296"/>
      <c r="CNP74" s="296"/>
      <c r="CNQ74" s="296"/>
      <c r="CNR74" s="296"/>
      <c r="CNS74" s="296"/>
      <c r="CNT74" s="296"/>
      <c r="CNU74" s="296"/>
      <c r="CNV74" s="296"/>
      <c r="CNW74" s="296"/>
      <c r="CNX74" s="296"/>
      <c r="CNY74" s="296"/>
      <c r="CNZ74" s="296"/>
      <c r="COA74" s="296"/>
      <c r="COB74" s="296"/>
      <c r="COC74" s="296"/>
      <c r="COD74" s="296"/>
      <c r="COE74" s="296"/>
      <c r="COF74" s="296"/>
      <c r="COG74" s="296"/>
      <c r="COH74" s="296"/>
      <c r="COI74" s="296"/>
      <c r="COJ74" s="296"/>
      <c r="COK74" s="296"/>
      <c r="COL74" s="296"/>
      <c r="COM74" s="296"/>
      <c r="CON74" s="296"/>
      <c r="COO74" s="296"/>
      <c r="COP74" s="296"/>
      <c r="COQ74" s="296"/>
      <c r="COR74" s="296"/>
      <c r="COS74" s="296"/>
      <c r="COT74" s="296"/>
      <c r="COU74" s="296"/>
      <c r="COV74" s="296"/>
      <c r="COW74" s="296"/>
      <c r="COX74" s="296"/>
      <c r="COY74" s="296"/>
      <c r="COZ74" s="296"/>
      <c r="CPA74" s="296"/>
      <c r="CPB74" s="296"/>
      <c r="CPC74" s="296"/>
      <c r="CPD74" s="296"/>
      <c r="CPE74" s="296"/>
      <c r="CPF74" s="296"/>
      <c r="CPG74" s="296"/>
      <c r="CPH74" s="296"/>
      <c r="CPI74" s="296"/>
      <c r="CPJ74" s="296"/>
      <c r="CPK74" s="296"/>
      <c r="CPL74" s="296"/>
      <c r="CPM74" s="296"/>
      <c r="CPN74" s="296"/>
      <c r="CPO74" s="296"/>
      <c r="CPP74" s="296"/>
      <c r="CPQ74" s="296"/>
      <c r="CPR74" s="296"/>
      <c r="CPS74" s="296"/>
      <c r="CPT74" s="296"/>
      <c r="CPU74" s="296"/>
      <c r="CPV74" s="296"/>
      <c r="CPW74" s="296"/>
      <c r="CPX74" s="296"/>
      <c r="CPY74" s="296"/>
      <c r="CPZ74" s="296"/>
      <c r="CQA74" s="296"/>
      <c r="CQB74" s="296"/>
      <c r="CQC74" s="296"/>
      <c r="CQD74" s="296"/>
      <c r="CQE74" s="296"/>
      <c r="CQF74" s="296"/>
      <c r="CQG74" s="296"/>
      <c r="CQH74" s="296"/>
      <c r="CQI74" s="296"/>
      <c r="CQJ74" s="296"/>
      <c r="CQK74" s="296"/>
      <c r="CQL74" s="296"/>
      <c r="CQM74" s="296"/>
      <c r="CQN74" s="296"/>
      <c r="CQO74" s="296"/>
      <c r="CQP74" s="296"/>
      <c r="CQQ74" s="296"/>
      <c r="CQR74" s="296"/>
      <c r="CQS74" s="296"/>
      <c r="CQT74" s="296"/>
      <c r="CQU74" s="296"/>
      <c r="CQV74" s="296"/>
      <c r="CQW74" s="296"/>
      <c r="CQX74" s="296"/>
      <c r="CQY74" s="296"/>
      <c r="CQZ74" s="296"/>
      <c r="CRA74" s="296"/>
      <c r="CRB74" s="296"/>
      <c r="CRC74" s="296"/>
      <c r="CRD74" s="296"/>
      <c r="CRE74" s="296"/>
      <c r="CRF74" s="296"/>
      <c r="CRG74" s="296"/>
      <c r="CRH74" s="296"/>
      <c r="CRI74" s="296"/>
      <c r="CRJ74" s="296"/>
      <c r="CRK74" s="296"/>
      <c r="CRL74" s="296"/>
      <c r="CRM74" s="296"/>
      <c r="CRN74" s="296"/>
      <c r="CRO74" s="296"/>
      <c r="CRP74" s="296"/>
      <c r="CRQ74" s="296"/>
      <c r="CRR74" s="296"/>
      <c r="CRS74" s="296"/>
      <c r="CRT74" s="296"/>
      <c r="CRU74" s="296"/>
      <c r="CRV74" s="296"/>
      <c r="CRW74" s="296"/>
      <c r="CRX74" s="296"/>
      <c r="CRY74" s="296"/>
      <c r="CRZ74" s="296"/>
      <c r="CSA74" s="296"/>
      <c r="CSB74" s="296"/>
      <c r="CSC74" s="296"/>
      <c r="CSD74" s="296"/>
      <c r="CSE74" s="296"/>
      <c r="CSF74" s="296"/>
      <c r="CSG74" s="296"/>
      <c r="CSH74" s="296"/>
      <c r="CSI74" s="296"/>
      <c r="CSJ74" s="296"/>
      <c r="CSK74" s="296"/>
      <c r="CSL74" s="296"/>
      <c r="CSM74" s="296"/>
      <c r="CSN74" s="296"/>
      <c r="CSO74" s="296"/>
      <c r="CSP74" s="296"/>
      <c r="CSQ74" s="296"/>
      <c r="CSR74" s="296"/>
      <c r="CSS74" s="296"/>
      <c r="CST74" s="296"/>
      <c r="CSU74" s="296"/>
      <c r="CSV74" s="296"/>
      <c r="CSW74" s="296"/>
      <c r="CSX74" s="296"/>
      <c r="CSY74" s="296"/>
      <c r="CSZ74" s="296"/>
      <c r="CTA74" s="296"/>
      <c r="CTB74" s="296"/>
      <c r="CTC74" s="296"/>
      <c r="CTD74" s="296"/>
      <c r="CTE74" s="296"/>
      <c r="CTF74" s="296"/>
      <c r="CTG74" s="296"/>
      <c r="CTH74" s="296"/>
      <c r="CTI74" s="296"/>
      <c r="CTJ74" s="296"/>
      <c r="CTK74" s="296"/>
      <c r="CTL74" s="296"/>
      <c r="CTM74" s="296"/>
      <c r="CTN74" s="296"/>
      <c r="CTO74" s="296"/>
      <c r="CTP74" s="296"/>
      <c r="CTQ74" s="296"/>
      <c r="CTR74" s="296"/>
      <c r="CTS74" s="296"/>
      <c r="CTT74" s="296"/>
      <c r="CTU74" s="296"/>
      <c r="CTV74" s="296"/>
      <c r="CTW74" s="296"/>
      <c r="CTX74" s="296"/>
      <c r="CTY74" s="296"/>
      <c r="CTZ74" s="296"/>
      <c r="CUA74" s="296"/>
      <c r="CUB74" s="296"/>
      <c r="CUC74" s="296"/>
      <c r="CUD74" s="296"/>
      <c r="CUE74" s="296"/>
      <c r="CUF74" s="296"/>
      <c r="CUG74" s="296"/>
      <c r="CUH74" s="296"/>
      <c r="CUI74" s="296"/>
      <c r="CUJ74" s="296"/>
      <c r="CUK74" s="296"/>
      <c r="CUL74" s="296"/>
      <c r="CUM74" s="296"/>
      <c r="CUN74" s="296"/>
      <c r="CUO74" s="296"/>
      <c r="CUP74" s="296"/>
      <c r="CUQ74" s="296"/>
      <c r="CUR74" s="296"/>
      <c r="CUS74" s="296"/>
      <c r="CUT74" s="296"/>
      <c r="CUU74" s="296"/>
      <c r="CUV74" s="296"/>
      <c r="CUW74" s="296"/>
      <c r="CUX74" s="296"/>
    </row>
    <row r="75" spans="1:2598" s="297" customFormat="1" ht="15" customHeight="1" x14ac:dyDescent="0.15">
      <c r="A75" s="402" t="s">
        <v>202</v>
      </c>
      <c r="B75" s="347" t="s">
        <v>38</v>
      </c>
      <c r="C75" s="348" t="s">
        <v>259</v>
      </c>
      <c r="D75" s="351">
        <v>0</v>
      </c>
      <c r="E75" s="350">
        <v>37651.533199999991</v>
      </c>
      <c r="F75" s="350">
        <v>33440.333008892376</v>
      </c>
      <c r="G75" s="351">
        <v>0</v>
      </c>
      <c r="H75" s="350">
        <v>43641.277719999998</v>
      </c>
      <c r="I75" s="282">
        <v>40738.018879202878</v>
      </c>
      <c r="J75" s="352">
        <v>0</v>
      </c>
      <c r="K75" s="350">
        <v>383.22665999999987</v>
      </c>
      <c r="L75" s="350">
        <v>337.55391487434105</v>
      </c>
      <c r="M75" s="351">
        <v>0</v>
      </c>
      <c r="N75" s="350">
        <v>799.37898999999993</v>
      </c>
      <c r="O75" s="282">
        <v>419.57337505026749</v>
      </c>
      <c r="P75" s="284"/>
      <c r="Q75" s="285"/>
      <c r="R75" s="404" t="str">
        <f t="shared" si="21"/>
        <v>12</v>
      </c>
      <c r="S75" s="278" t="str">
        <f t="shared" si="21"/>
        <v>PAPER AND PAPERBOARD</v>
      </c>
      <c r="T75" s="354" t="s">
        <v>60</v>
      </c>
      <c r="U75" s="363">
        <f>E75-(E76+E81+E82+E87)</f>
        <v>0</v>
      </c>
      <c r="V75" s="364">
        <f>F75-(F76+F81+F82+F87)</f>
        <v>0</v>
      </c>
      <c r="W75" s="364">
        <f>H75-(H76+H81+H82+H87)</f>
        <v>0</v>
      </c>
      <c r="X75" s="364">
        <f>I75-(I76+I81+I82+I87)</f>
        <v>0</v>
      </c>
      <c r="Y75" s="364">
        <f>K75-(K76+K81+K82+K87)</f>
        <v>0</v>
      </c>
      <c r="Z75" s="364">
        <f>L75-(L76+L81+L82+L87)</f>
        <v>0</v>
      </c>
      <c r="AA75" s="364">
        <f t="shared" ref="AA75:AB75" si="26">N75-(N76+N81+N82+N87)</f>
        <v>0</v>
      </c>
      <c r="AB75" s="365">
        <f t="shared" si="26"/>
        <v>0</v>
      </c>
      <c r="AC75" s="291"/>
      <c r="AD75" s="292" t="str">
        <f t="shared" si="23"/>
        <v>12</v>
      </c>
      <c r="AE75" s="278" t="str">
        <f t="shared" si="23"/>
        <v>PAPER AND PAPERBOARD</v>
      </c>
      <c r="AF75" s="354" t="s">
        <v>60</v>
      </c>
      <c r="AG75" s="422" t="str">
        <f>IF(ISNUMBER(#REF!+E75-K75),#REF!+E75-K75,IF(ISNUMBER(K75-E75),"NT " &amp; K75-E75,"…"))</f>
        <v>NT -37268.30654</v>
      </c>
      <c r="AH75" s="359" t="str">
        <f>IF(ISNUMBER(#REF!+H75-N75),#REF!+H75-N75,IF(ISNUMBER(N75-H75),"NT " &amp; N75-H75,"…"))</f>
        <v>NT -42841.89873</v>
      </c>
      <c r="AI75" s="296"/>
      <c r="AJ75" s="296"/>
      <c r="AK75" s="296"/>
      <c r="AL75" s="296"/>
      <c r="AM75" s="296"/>
      <c r="AN75" s="296"/>
      <c r="AO75" s="296"/>
      <c r="AP75" s="296"/>
      <c r="AQ75" s="296"/>
      <c r="AR75" s="296"/>
      <c r="AS75" s="296"/>
      <c r="AT75" s="296"/>
      <c r="AU75" s="296"/>
      <c r="AV75" s="296"/>
      <c r="AW75" s="296"/>
      <c r="AX75" s="296"/>
      <c r="AY75" s="296"/>
      <c r="AZ75" s="296"/>
      <c r="BA75" s="296"/>
      <c r="BB75" s="296"/>
      <c r="BC75" s="296"/>
      <c r="BD75" s="296"/>
      <c r="BE75" s="296"/>
      <c r="BF75" s="296"/>
      <c r="BG75" s="296"/>
      <c r="BH75" s="296"/>
      <c r="BI75" s="296"/>
      <c r="BJ75" s="296"/>
      <c r="BK75" s="296"/>
      <c r="BL75" s="296"/>
      <c r="BM75" s="296"/>
      <c r="BN75" s="296"/>
      <c r="BO75" s="296"/>
      <c r="BP75" s="296"/>
      <c r="BQ75" s="296"/>
      <c r="BR75" s="296"/>
      <c r="BS75" s="296"/>
      <c r="BT75" s="296"/>
      <c r="BU75" s="296"/>
      <c r="BV75" s="296"/>
      <c r="BW75" s="296"/>
      <c r="BX75" s="296"/>
      <c r="BY75" s="296"/>
      <c r="BZ75" s="296"/>
      <c r="CA75" s="296"/>
      <c r="CB75" s="296"/>
      <c r="CC75" s="296"/>
      <c r="CD75" s="296"/>
      <c r="CE75" s="296"/>
      <c r="CF75" s="296"/>
      <c r="CG75" s="296"/>
      <c r="CH75" s="296"/>
      <c r="CI75" s="296"/>
      <c r="CJ75" s="296"/>
      <c r="CK75" s="296"/>
      <c r="CL75" s="296"/>
      <c r="CM75" s="296"/>
      <c r="CN75" s="296"/>
      <c r="CO75" s="296"/>
      <c r="CP75" s="296"/>
      <c r="CQ75" s="296"/>
      <c r="CR75" s="296"/>
      <c r="CS75" s="296"/>
      <c r="CT75" s="296"/>
      <c r="CU75" s="296"/>
      <c r="CV75" s="296"/>
      <c r="CW75" s="296"/>
      <c r="CX75" s="296"/>
      <c r="CY75" s="296"/>
      <c r="CZ75" s="296"/>
      <c r="DA75" s="296"/>
      <c r="DB75" s="296"/>
      <c r="DC75" s="296"/>
      <c r="DD75" s="296"/>
      <c r="DE75" s="296"/>
      <c r="DF75" s="296"/>
      <c r="DG75" s="296"/>
      <c r="DH75" s="296"/>
      <c r="DI75" s="296"/>
      <c r="DJ75" s="296"/>
      <c r="DK75" s="296"/>
      <c r="DL75" s="296"/>
      <c r="DM75" s="296"/>
      <c r="DN75" s="296"/>
      <c r="DO75" s="296"/>
      <c r="DP75" s="296"/>
      <c r="DQ75" s="296"/>
      <c r="DR75" s="296"/>
      <c r="DS75" s="296"/>
      <c r="DT75" s="296"/>
      <c r="DU75" s="296"/>
      <c r="DV75" s="296"/>
      <c r="DW75" s="296"/>
      <c r="DX75" s="296"/>
      <c r="DY75" s="296"/>
      <c r="DZ75" s="296"/>
      <c r="EA75" s="296"/>
      <c r="EB75" s="296"/>
      <c r="EC75" s="296"/>
      <c r="ED75" s="296"/>
      <c r="EE75" s="296"/>
      <c r="EF75" s="296"/>
      <c r="EG75" s="296"/>
      <c r="EH75" s="296"/>
      <c r="EI75" s="296"/>
      <c r="EJ75" s="296"/>
      <c r="EK75" s="296"/>
      <c r="EL75" s="296"/>
      <c r="EM75" s="296"/>
      <c r="EN75" s="296"/>
      <c r="EO75" s="296"/>
      <c r="EP75" s="296"/>
      <c r="EQ75" s="296"/>
      <c r="ER75" s="296"/>
      <c r="ES75" s="296"/>
      <c r="ET75" s="296"/>
      <c r="EU75" s="296"/>
      <c r="EV75" s="296"/>
      <c r="EW75" s="296"/>
      <c r="EX75" s="296"/>
      <c r="EY75" s="296"/>
      <c r="EZ75" s="296"/>
      <c r="FA75" s="296"/>
      <c r="FB75" s="296"/>
      <c r="FC75" s="296"/>
      <c r="FD75" s="296"/>
      <c r="FE75" s="296"/>
      <c r="FF75" s="296"/>
      <c r="FG75" s="296"/>
      <c r="FH75" s="296"/>
      <c r="FI75" s="296"/>
      <c r="FJ75" s="296"/>
      <c r="FK75" s="296"/>
      <c r="FL75" s="296"/>
      <c r="FM75" s="296"/>
      <c r="FN75" s="296"/>
      <c r="FO75" s="296"/>
      <c r="FP75" s="296"/>
      <c r="FQ75" s="296"/>
      <c r="FR75" s="296"/>
      <c r="FS75" s="296"/>
      <c r="FT75" s="296"/>
      <c r="FU75" s="296"/>
      <c r="FV75" s="296"/>
      <c r="FW75" s="296"/>
      <c r="FX75" s="296"/>
      <c r="FY75" s="296"/>
      <c r="FZ75" s="296"/>
      <c r="GA75" s="296"/>
      <c r="GB75" s="296"/>
      <c r="GC75" s="296"/>
      <c r="GD75" s="296"/>
      <c r="GE75" s="296"/>
      <c r="GF75" s="296"/>
      <c r="GG75" s="296"/>
      <c r="GH75" s="296"/>
      <c r="GI75" s="296"/>
      <c r="GJ75" s="296"/>
      <c r="GK75" s="296"/>
      <c r="GL75" s="296"/>
      <c r="GM75" s="296"/>
      <c r="GN75" s="296"/>
      <c r="GO75" s="296"/>
      <c r="GP75" s="296"/>
      <c r="GQ75" s="296"/>
      <c r="GR75" s="296"/>
      <c r="GS75" s="296"/>
      <c r="GT75" s="296"/>
      <c r="GU75" s="296"/>
      <c r="GV75" s="296"/>
      <c r="GW75" s="296"/>
      <c r="GX75" s="296"/>
      <c r="GY75" s="296"/>
      <c r="GZ75" s="296"/>
      <c r="HA75" s="296"/>
      <c r="HB75" s="296"/>
      <c r="HC75" s="296"/>
      <c r="HD75" s="296"/>
      <c r="HE75" s="296"/>
      <c r="HF75" s="296"/>
      <c r="HG75" s="296"/>
      <c r="HH75" s="296"/>
      <c r="HI75" s="296"/>
      <c r="HJ75" s="296"/>
      <c r="HK75" s="296"/>
      <c r="HL75" s="296"/>
      <c r="HM75" s="296"/>
      <c r="HN75" s="296"/>
      <c r="HO75" s="296"/>
      <c r="HP75" s="296"/>
      <c r="HQ75" s="296"/>
      <c r="HR75" s="296"/>
      <c r="HS75" s="296"/>
      <c r="HT75" s="296"/>
      <c r="HU75" s="296"/>
      <c r="HV75" s="296"/>
      <c r="HW75" s="296"/>
      <c r="HX75" s="296"/>
      <c r="HY75" s="296"/>
      <c r="HZ75" s="296"/>
      <c r="IA75" s="296"/>
      <c r="IB75" s="296"/>
      <c r="IC75" s="296"/>
      <c r="ID75" s="296"/>
      <c r="IE75" s="296"/>
      <c r="IF75" s="296"/>
      <c r="IG75" s="296"/>
      <c r="IH75" s="296"/>
      <c r="II75" s="296"/>
      <c r="IJ75" s="296"/>
      <c r="IK75" s="296"/>
      <c r="IL75" s="296"/>
      <c r="IM75" s="296"/>
      <c r="IN75" s="296"/>
      <c r="IO75" s="296"/>
      <c r="IP75" s="296"/>
      <c r="IQ75" s="296"/>
      <c r="IR75" s="296"/>
      <c r="IS75" s="296"/>
      <c r="IT75" s="296"/>
      <c r="IU75" s="296"/>
      <c r="IV75" s="296"/>
      <c r="IW75" s="296"/>
      <c r="IX75" s="296"/>
      <c r="IY75" s="296"/>
      <c r="IZ75" s="296"/>
      <c r="JA75" s="296"/>
      <c r="JB75" s="296"/>
      <c r="JC75" s="296"/>
      <c r="JD75" s="296"/>
      <c r="JE75" s="296"/>
      <c r="JF75" s="296"/>
      <c r="JG75" s="296"/>
      <c r="JH75" s="296"/>
      <c r="JI75" s="296"/>
      <c r="JJ75" s="296"/>
      <c r="JK75" s="296"/>
      <c r="JL75" s="296"/>
      <c r="JM75" s="296"/>
      <c r="JN75" s="296"/>
      <c r="JO75" s="296"/>
      <c r="JP75" s="296"/>
      <c r="JQ75" s="296"/>
      <c r="JR75" s="296"/>
      <c r="JS75" s="296"/>
      <c r="JT75" s="296"/>
      <c r="JU75" s="296"/>
      <c r="JV75" s="296"/>
      <c r="JW75" s="296"/>
      <c r="JX75" s="296"/>
      <c r="JY75" s="296"/>
      <c r="JZ75" s="296"/>
      <c r="KA75" s="296"/>
      <c r="KB75" s="296"/>
      <c r="KC75" s="296"/>
      <c r="KD75" s="296"/>
      <c r="KE75" s="296"/>
      <c r="KF75" s="296"/>
      <c r="KG75" s="296"/>
      <c r="KH75" s="296"/>
      <c r="KI75" s="296"/>
      <c r="KJ75" s="296"/>
      <c r="KK75" s="296"/>
      <c r="KL75" s="296"/>
      <c r="KM75" s="296"/>
      <c r="KN75" s="296"/>
      <c r="KO75" s="296"/>
      <c r="KP75" s="296"/>
      <c r="KQ75" s="296"/>
      <c r="KR75" s="296"/>
      <c r="KS75" s="296"/>
      <c r="KT75" s="296"/>
      <c r="KU75" s="296"/>
      <c r="KV75" s="296"/>
      <c r="KW75" s="296"/>
      <c r="KX75" s="296"/>
      <c r="KY75" s="296"/>
      <c r="KZ75" s="296"/>
      <c r="LA75" s="296"/>
      <c r="LB75" s="296"/>
      <c r="LC75" s="296"/>
      <c r="LD75" s="296"/>
      <c r="LE75" s="296"/>
      <c r="LF75" s="296"/>
      <c r="LG75" s="296"/>
      <c r="LH75" s="296"/>
      <c r="LI75" s="296"/>
      <c r="LJ75" s="296"/>
      <c r="LK75" s="296"/>
      <c r="LL75" s="296"/>
      <c r="LM75" s="296"/>
      <c r="LN75" s="296"/>
      <c r="LO75" s="296"/>
      <c r="LP75" s="296"/>
      <c r="LQ75" s="296"/>
      <c r="LR75" s="296"/>
      <c r="LS75" s="296"/>
      <c r="LT75" s="296"/>
      <c r="LU75" s="296"/>
      <c r="LV75" s="296"/>
      <c r="LW75" s="296"/>
      <c r="LX75" s="296"/>
      <c r="LY75" s="296"/>
      <c r="LZ75" s="296"/>
      <c r="MA75" s="296"/>
      <c r="MB75" s="296"/>
      <c r="MC75" s="296"/>
      <c r="MD75" s="296"/>
      <c r="ME75" s="296"/>
      <c r="MF75" s="296"/>
      <c r="MG75" s="296"/>
      <c r="MH75" s="296"/>
      <c r="MI75" s="296"/>
      <c r="MJ75" s="296"/>
      <c r="MK75" s="296"/>
      <c r="ML75" s="296"/>
      <c r="MM75" s="296"/>
      <c r="MN75" s="296"/>
      <c r="MO75" s="296"/>
      <c r="MP75" s="296"/>
      <c r="MQ75" s="296"/>
      <c r="MR75" s="296"/>
      <c r="MS75" s="296"/>
      <c r="MT75" s="296"/>
      <c r="MU75" s="296"/>
      <c r="MV75" s="296"/>
      <c r="MW75" s="296"/>
      <c r="MX75" s="296"/>
      <c r="MY75" s="296"/>
      <c r="MZ75" s="296"/>
      <c r="NA75" s="296"/>
      <c r="NB75" s="296"/>
      <c r="NC75" s="296"/>
      <c r="ND75" s="296"/>
      <c r="NE75" s="296"/>
      <c r="NF75" s="296"/>
      <c r="NG75" s="296"/>
      <c r="NH75" s="296"/>
      <c r="NI75" s="296"/>
      <c r="NJ75" s="296"/>
      <c r="NK75" s="296"/>
      <c r="NL75" s="296"/>
      <c r="NM75" s="296"/>
      <c r="NN75" s="296"/>
      <c r="NO75" s="296"/>
      <c r="NP75" s="296"/>
      <c r="NQ75" s="296"/>
      <c r="NR75" s="296"/>
      <c r="NS75" s="296"/>
      <c r="NT75" s="296"/>
      <c r="NU75" s="296"/>
      <c r="NV75" s="296"/>
      <c r="NW75" s="296"/>
      <c r="NX75" s="296"/>
      <c r="NY75" s="296"/>
      <c r="NZ75" s="296"/>
      <c r="OA75" s="296"/>
      <c r="OB75" s="296"/>
      <c r="OC75" s="296"/>
      <c r="OD75" s="296"/>
      <c r="OE75" s="296"/>
      <c r="OF75" s="296"/>
      <c r="OG75" s="296"/>
      <c r="OH75" s="296"/>
      <c r="OI75" s="296"/>
      <c r="OJ75" s="296"/>
      <c r="OK75" s="296"/>
      <c r="OL75" s="296"/>
      <c r="OM75" s="296"/>
      <c r="ON75" s="296"/>
      <c r="OO75" s="296"/>
      <c r="OP75" s="296"/>
      <c r="OQ75" s="296"/>
      <c r="OR75" s="296"/>
      <c r="OS75" s="296"/>
      <c r="OT75" s="296"/>
      <c r="OU75" s="296"/>
      <c r="OV75" s="296"/>
      <c r="OW75" s="296"/>
      <c r="OX75" s="296"/>
      <c r="OY75" s="296"/>
      <c r="OZ75" s="296"/>
      <c r="PA75" s="296"/>
      <c r="PB75" s="296"/>
      <c r="PC75" s="296"/>
      <c r="PD75" s="296"/>
      <c r="PE75" s="296"/>
      <c r="PF75" s="296"/>
      <c r="PG75" s="296"/>
      <c r="PH75" s="296"/>
      <c r="PI75" s="296"/>
      <c r="PJ75" s="296"/>
      <c r="PK75" s="296"/>
      <c r="PL75" s="296"/>
      <c r="PM75" s="296"/>
      <c r="PN75" s="296"/>
      <c r="PO75" s="296"/>
      <c r="PP75" s="296"/>
      <c r="PQ75" s="296"/>
      <c r="PR75" s="296"/>
      <c r="PS75" s="296"/>
      <c r="PT75" s="296"/>
      <c r="PU75" s="296"/>
      <c r="PV75" s="296"/>
      <c r="PW75" s="296"/>
      <c r="PX75" s="296"/>
      <c r="PY75" s="296"/>
      <c r="PZ75" s="296"/>
      <c r="QA75" s="296"/>
      <c r="QB75" s="296"/>
      <c r="QC75" s="296"/>
      <c r="QD75" s="296"/>
      <c r="QE75" s="296"/>
      <c r="QF75" s="296"/>
      <c r="QG75" s="296"/>
      <c r="QH75" s="296"/>
      <c r="QI75" s="296"/>
      <c r="QJ75" s="296"/>
      <c r="QK75" s="296"/>
      <c r="QL75" s="296"/>
      <c r="QM75" s="296"/>
      <c r="QN75" s="296"/>
      <c r="QO75" s="296"/>
      <c r="QP75" s="296"/>
      <c r="QQ75" s="296"/>
      <c r="QR75" s="296"/>
      <c r="QS75" s="296"/>
      <c r="QT75" s="296"/>
      <c r="QU75" s="296"/>
      <c r="QV75" s="296"/>
      <c r="QW75" s="296"/>
      <c r="QX75" s="296"/>
      <c r="QY75" s="296"/>
      <c r="QZ75" s="296"/>
      <c r="RA75" s="296"/>
      <c r="RB75" s="296"/>
      <c r="RC75" s="296"/>
      <c r="RD75" s="296"/>
      <c r="RE75" s="296"/>
      <c r="RF75" s="296"/>
      <c r="RG75" s="296"/>
      <c r="RH75" s="296"/>
      <c r="RI75" s="296"/>
      <c r="RJ75" s="296"/>
      <c r="RK75" s="296"/>
      <c r="RL75" s="296"/>
      <c r="RM75" s="296"/>
      <c r="RN75" s="296"/>
      <c r="RO75" s="296"/>
      <c r="RP75" s="296"/>
      <c r="RQ75" s="296"/>
      <c r="RR75" s="296"/>
      <c r="RS75" s="296"/>
      <c r="RT75" s="296"/>
      <c r="RU75" s="296"/>
      <c r="RV75" s="296"/>
      <c r="RW75" s="296"/>
      <c r="RX75" s="296"/>
      <c r="RY75" s="296"/>
      <c r="RZ75" s="296"/>
      <c r="SA75" s="296"/>
      <c r="SB75" s="296"/>
      <c r="SC75" s="296"/>
      <c r="SD75" s="296"/>
      <c r="SE75" s="296"/>
      <c r="SF75" s="296"/>
      <c r="SG75" s="296"/>
      <c r="SH75" s="296"/>
      <c r="SI75" s="296"/>
      <c r="SJ75" s="296"/>
      <c r="SK75" s="296"/>
      <c r="SL75" s="296"/>
      <c r="SM75" s="296"/>
      <c r="SN75" s="296"/>
      <c r="SO75" s="296"/>
      <c r="SP75" s="296"/>
      <c r="SQ75" s="296"/>
      <c r="SR75" s="296"/>
      <c r="SS75" s="296"/>
      <c r="ST75" s="296"/>
      <c r="SU75" s="296"/>
      <c r="SV75" s="296"/>
      <c r="SW75" s="296"/>
      <c r="SX75" s="296"/>
      <c r="SY75" s="296"/>
      <c r="SZ75" s="296"/>
      <c r="TA75" s="296"/>
      <c r="TB75" s="296"/>
      <c r="TC75" s="296"/>
      <c r="TD75" s="296"/>
      <c r="TE75" s="296"/>
      <c r="TF75" s="296"/>
      <c r="TG75" s="296"/>
      <c r="TH75" s="296"/>
      <c r="TI75" s="296"/>
      <c r="TJ75" s="296"/>
      <c r="TK75" s="296"/>
      <c r="TL75" s="296"/>
      <c r="TM75" s="296"/>
      <c r="TN75" s="296"/>
      <c r="TO75" s="296"/>
      <c r="TP75" s="296"/>
      <c r="TQ75" s="296"/>
      <c r="TR75" s="296"/>
      <c r="TS75" s="296"/>
      <c r="TT75" s="296"/>
      <c r="TU75" s="296"/>
      <c r="TV75" s="296"/>
      <c r="TW75" s="296"/>
      <c r="TX75" s="296"/>
      <c r="TY75" s="296"/>
      <c r="TZ75" s="296"/>
      <c r="UA75" s="296"/>
      <c r="UB75" s="296"/>
      <c r="UC75" s="296"/>
      <c r="UD75" s="296"/>
      <c r="UE75" s="296"/>
      <c r="UF75" s="296"/>
      <c r="UG75" s="296"/>
      <c r="UH75" s="296"/>
      <c r="UI75" s="296"/>
      <c r="UJ75" s="296"/>
      <c r="UK75" s="296"/>
      <c r="UL75" s="296"/>
      <c r="UM75" s="296"/>
      <c r="UN75" s="296"/>
      <c r="UO75" s="296"/>
      <c r="UP75" s="296"/>
      <c r="UQ75" s="296"/>
      <c r="UR75" s="296"/>
      <c r="US75" s="296"/>
      <c r="UT75" s="296"/>
      <c r="UU75" s="296"/>
      <c r="UV75" s="296"/>
      <c r="UW75" s="296"/>
      <c r="UX75" s="296"/>
      <c r="UY75" s="296"/>
      <c r="UZ75" s="296"/>
      <c r="VA75" s="296"/>
      <c r="VB75" s="296"/>
      <c r="VC75" s="296"/>
      <c r="VD75" s="296"/>
      <c r="VE75" s="296"/>
      <c r="VF75" s="296"/>
      <c r="VG75" s="296"/>
      <c r="VH75" s="296"/>
      <c r="VI75" s="296"/>
      <c r="VJ75" s="296"/>
      <c r="VK75" s="296"/>
      <c r="VL75" s="296"/>
      <c r="VM75" s="296"/>
      <c r="VN75" s="296"/>
      <c r="VO75" s="296"/>
      <c r="VP75" s="296"/>
      <c r="VQ75" s="296"/>
      <c r="VR75" s="296"/>
      <c r="VS75" s="296"/>
      <c r="VT75" s="296"/>
      <c r="VU75" s="296"/>
      <c r="VV75" s="296"/>
      <c r="VW75" s="296"/>
      <c r="VX75" s="296"/>
      <c r="VY75" s="296"/>
      <c r="VZ75" s="296"/>
      <c r="WA75" s="296"/>
      <c r="WB75" s="296"/>
      <c r="WC75" s="296"/>
      <c r="WD75" s="296"/>
      <c r="WE75" s="296"/>
      <c r="WF75" s="296"/>
      <c r="WG75" s="296"/>
      <c r="WH75" s="296"/>
      <c r="WI75" s="296"/>
      <c r="WJ75" s="296"/>
      <c r="WK75" s="296"/>
      <c r="WL75" s="296"/>
      <c r="WM75" s="296"/>
      <c r="WN75" s="296"/>
      <c r="WO75" s="296"/>
      <c r="WP75" s="296"/>
      <c r="WQ75" s="296"/>
      <c r="WR75" s="296"/>
      <c r="WS75" s="296"/>
      <c r="WT75" s="296"/>
      <c r="WU75" s="296"/>
      <c r="WV75" s="296"/>
      <c r="WW75" s="296"/>
      <c r="WX75" s="296"/>
      <c r="WY75" s="296"/>
      <c r="WZ75" s="296"/>
      <c r="XA75" s="296"/>
      <c r="XB75" s="296"/>
      <c r="XC75" s="296"/>
      <c r="XD75" s="296"/>
      <c r="XE75" s="296"/>
      <c r="XF75" s="296"/>
      <c r="XG75" s="296"/>
      <c r="XH75" s="296"/>
      <c r="XI75" s="296"/>
      <c r="XJ75" s="296"/>
      <c r="XK75" s="296"/>
      <c r="XL75" s="296"/>
      <c r="XM75" s="296"/>
      <c r="XN75" s="296"/>
      <c r="XO75" s="296"/>
      <c r="XP75" s="296"/>
      <c r="XQ75" s="296"/>
      <c r="XR75" s="296"/>
      <c r="XS75" s="296"/>
      <c r="XT75" s="296"/>
      <c r="XU75" s="296"/>
      <c r="XV75" s="296"/>
      <c r="XW75" s="296"/>
      <c r="XX75" s="296"/>
      <c r="XY75" s="296"/>
      <c r="XZ75" s="296"/>
      <c r="YA75" s="296"/>
      <c r="YB75" s="296"/>
      <c r="YC75" s="296"/>
      <c r="YD75" s="296"/>
      <c r="YE75" s="296"/>
      <c r="YF75" s="296"/>
      <c r="YG75" s="296"/>
      <c r="YH75" s="296"/>
      <c r="YI75" s="296"/>
      <c r="YJ75" s="296"/>
      <c r="YK75" s="296"/>
      <c r="YL75" s="296"/>
      <c r="YM75" s="296"/>
      <c r="YN75" s="296"/>
      <c r="YO75" s="296"/>
      <c r="YP75" s="296"/>
      <c r="YQ75" s="296"/>
      <c r="YR75" s="296"/>
      <c r="YS75" s="296"/>
      <c r="YT75" s="296"/>
      <c r="YU75" s="296"/>
      <c r="YV75" s="296"/>
      <c r="YW75" s="296"/>
      <c r="YX75" s="296"/>
      <c r="YY75" s="296"/>
      <c r="YZ75" s="296"/>
      <c r="ZA75" s="296"/>
      <c r="ZB75" s="296"/>
      <c r="ZC75" s="296"/>
      <c r="ZD75" s="296"/>
      <c r="ZE75" s="296"/>
      <c r="ZF75" s="296"/>
      <c r="ZG75" s="296"/>
      <c r="ZH75" s="296"/>
      <c r="ZI75" s="296"/>
      <c r="ZJ75" s="296"/>
      <c r="ZK75" s="296"/>
      <c r="ZL75" s="296"/>
      <c r="ZM75" s="296"/>
      <c r="ZN75" s="296"/>
      <c r="ZO75" s="296"/>
      <c r="ZP75" s="296"/>
      <c r="ZQ75" s="296"/>
      <c r="ZR75" s="296"/>
      <c r="ZS75" s="296"/>
      <c r="ZT75" s="296"/>
      <c r="ZU75" s="296"/>
      <c r="ZV75" s="296"/>
      <c r="ZW75" s="296"/>
      <c r="ZX75" s="296"/>
      <c r="ZY75" s="296"/>
      <c r="ZZ75" s="296"/>
      <c r="AAA75" s="296"/>
      <c r="AAB75" s="296"/>
      <c r="AAC75" s="296"/>
      <c r="AAD75" s="296"/>
      <c r="AAE75" s="296"/>
      <c r="AAF75" s="296"/>
      <c r="AAG75" s="296"/>
      <c r="AAH75" s="296"/>
      <c r="AAI75" s="296"/>
      <c r="AAJ75" s="296"/>
      <c r="AAK75" s="296"/>
      <c r="AAL75" s="296"/>
      <c r="AAM75" s="296"/>
      <c r="AAN75" s="296"/>
      <c r="AAO75" s="296"/>
      <c r="AAP75" s="296"/>
      <c r="AAQ75" s="296"/>
      <c r="AAR75" s="296"/>
      <c r="AAS75" s="296"/>
      <c r="AAT75" s="296"/>
      <c r="AAU75" s="296"/>
      <c r="AAV75" s="296"/>
      <c r="AAW75" s="296"/>
      <c r="AAX75" s="296"/>
      <c r="AAY75" s="296"/>
      <c r="AAZ75" s="296"/>
      <c r="ABA75" s="296"/>
      <c r="ABB75" s="296"/>
      <c r="ABC75" s="296"/>
      <c r="ABD75" s="296"/>
      <c r="ABE75" s="296"/>
      <c r="ABF75" s="296"/>
      <c r="ABG75" s="296"/>
      <c r="ABH75" s="296"/>
      <c r="ABI75" s="296"/>
      <c r="ABJ75" s="296"/>
      <c r="ABK75" s="296"/>
      <c r="ABL75" s="296"/>
      <c r="ABM75" s="296"/>
      <c r="ABN75" s="296"/>
      <c r="ABO75" s="296"/>
      <c r="ABP75" s="296"/>
      <c r="ABQ75" s="296"/>
      <c r="ABR75" s="296"/>
      <c r="ABS75" s="296"/>
      <c r="ABT75" s="296"/>
      <c r="ABU75" s="296"/>
      <c r="ABV75" s="296"/>
      <c r="ABW75" s="296"/>
      <c r="ABX75" s="296"/>
      <c r="ABY75" s="296"/>
      <c r="ABZ75" s="296"/>
      <c r="ACA75" s="296"/>
      <c r="ACB75" s="296"/>
      <c r="ACC75" s="296"/>
      <c r="ACD75" s="296"/>
      <c r="ACE75" s="296"/>
      <c r="ACF75" s="296"/>
      <c r="ACG75" s="296"/>
      <c r="ACH75" s="296"/>
      <c r="ACI75" s="296"/>
      <c r="ACJ75" s="296"/>
      <c r="ACK75" s="296"/>
      <c r="ACL75" s="296"/>
      <c r="ACM75" s="296"/>
      <c r="ACN75" s="296"/>
      <c r="ACO75" s="296"/>
      <c r="ACP75" s="296"/>
      <c r="ACQ75" s="296"/>
      <c r="ACR75" s="296"/>
      <c r="ACS75" s="296"/>
      <c r="ACT75" s="296"/>
      <c r="ACU75" s="296"/>
      <c r="ACV75" s="296"/>
      <c r="ACW75" s="296"/>
      <c r="ACX75" s="296"/>
      <c r="ACY75" s="296"/>
      <c r="ACZ75" s="296"/>
      <c r="ADA75" s="296"/>
      <c r="ADB75" s="296"/>
      <c r="ADC75" s="296"/>
      <c r="ADD75" s="296"/>
      <c r="ADE75" s="296"/>
      <c r="ADF75" s="296"/>
      <c r="ADG75" s="296"/>
      <c r="ADH75" s="296"/>
      <c r="ADI75" s="296"/>
      <c r="ADJ75" s="296"/>
      <c r="ADK75" s="296"/>
      <c r="ADL75" s="296"/>
      <c r="ADM75" s="296"/>
      <c r="ADN75" s="296"/>
      <c r="ADO75" s="296"/>
      <c r="ADP75" s="296"/>
      <c r="ADQ75" s="296"/>
      <c r="ADR75" s="296"/>
      <c r="ADS75" s="296"/>
      <c r="ADT75" s="296"/>
      <c r="ADU75" s="296"/>
      <c r="ADV75" s="296"/>
      <c r="ADW75" s="296"/>
      <c r="ADX75" s="296"/>
      <c r="ADY75" s="296"/>
      <c r="ADZ75" s="296"/>
      <c r="AEA75" s="296"/>
      <c r="AEB75" s="296"/>
      <c r="AEC75" s="296"/>
      <c r="AED75" s="296"/>
      <c r="AEE75" s="296"/>
      <c r="AEF75" s="296"/>
      <c r="AEG75" s="296"/>
      <c r="AEH75" s="296"/>
      <c r="AEI75" s="296"/>
      <c r="AEJ75" s="296"/>
      <c r="AEK75" s="296"/>
      <c r="AEL75" s="296"/>
      <c r="AEM75" s="296"/>
      <c r="AEN75" s="296"/>
      <c r="AEO75" s="296"/>
      <c r="AEP75" s="296"/>
      <c r="AEQ75" s="296"/>
      <c r="AER75" s="296"/>
      <c r="AES75" s="296"/>
      <c r="AET75" s="296"/>
      <c r="AEU75" s="296"/>
      <c r="AEV75" s="296"/>
      <c r="AEW75" s="296"/>
      <c r="AEX75" s="296"/>
      <c r="AEY75" s="296"/>
      <c r="AEZ75" s="296"/>
      <c r="AFA75" s="296"/>
      <c r="AFB75" s="296"/>
      <c r="AFC75" s="296"/>
      <c r="AFD75" s="296"/>
      <c r="AFE75" s="296"/>
      <c r="AFF75" s="296"/>
      <c r="AFG75" s="296"/>
      <c r="AFH75" s="296"/>
      <c r="AFI75" s="296"/>
      <c r="AFJ75" s="296"/>
      <c r="AFK75" s="296"/>
      <c r="AFL75" s="296"/>
      <c r="AFM75" s="296"/>
      <c r="AFN75" s="296"/>
      <c r="AFO75" s="296"/>
      <c r="AFP75" s="296"/>
      <c r="AFQ75" s="296"/>
      <c r="AFR75" s="296"/>
      <c r="AFS75" s="296"/>
      <c r="AFT75" s="296"/>
      <c r="AFU75" s="296"/>
      <c r="AFV75" s="296"/>
      <c r="AFW75" s="296"/>
      <c r="AFX75" s="296"/>
      <c r="AFY75" s="296"/>
      <c r="AFZ75" s="296"/>
      <c r="AGA75" s="296"/>
      <c r="AGB75" s="296"/>
      <c r="AGC75" s="296"/>
      <c r="AGD75" s="296"/>
      <c r="AGE75" s="296"/>
      <c r="AGF75" s="296"/>
      <c r="AGG75" s="296"/>
      <c r="AGH75" s="296"/>
      <c r="AGI75" s="296"/>
      <c r="AGJ75" s="296"/>
      <c r="AGK75" s="296"/>
      <c r="AGL75" s="296"/>
      <c r="AGM75" s="296"/>
      <c r="AGN75" s="296"/>
      <c r="AGO75" s="296"/>
      <c r="AGP75" s="296"/>
      <c r="AGQ75" s="296"/>
      <c r="AGR75" s="296"/>
      <c r="AGS75" s="296"/>
      <c r="AGT75" s="296"/>
      <c r="AGU75" s="296"/>
      <c r="AGV75" s="296"/>
      <c r="AGW75" s="296"/>
      <c r="AGX75" s="296"/>
      <c r="AGY75" s="296"/>
      <c r="AGZ75" s="296"/>
      <c r="AHA75" s="296"/>
      <c r="AHB75" s="296"/>
      <c r="AHC75" s="296"/>
      <c r="AHD75" s="296"/>
      <c r="AHE75" s="296"/>
      <c r="AHF75" s="296"/>
      <c r="AHG75" s="296"/>
      <c r="AHH75" s="296"/>
      <c r="AHI75" s="296"/>
      <c r="AHJ75" s="296"/>
      <c r="AHK75" s="296"/>
      <c r="AHL75" s="296"/>
      <c r="AHM75" s="296"/>
      <c r="AHN75" s="296"/>
      <c r="AHO75" s="296"/>
      <c r="AHP75" s="296"/>
      <c r="AHQ75" s="296"/>
      <c r="AHR75" s="296"/>
      <c r="AHS75" s="296"/>
      <c r="AHT75" s="296"/>
      <c r="AHU75" s="296"/>
      <c r="AHV75" s="296"/>
      <c r="AHW75" s="296"/>
      <c r="AHX75" s="296"/>
      <c r="AHY75" s="296"/>
      <c r="AHZ75" s="296"/>
      <c r="AIA75" s="296"/>
      <c r="AIB75" s="296"/>
      <c r="AIC75" s="296"/>
      <c r="AID75" s="296"/>
      <c r="AIE75" s="296"/>
      <c r="AIF75" s="296"/>
      <c r="AIG75" s="296"/>
      <c r="AIH75" s="296"/>
      <c r="AII75" s="296"/>
      <c r="AIJ75" s="296"/>
      <c r="AIK75" s="296"/>
      <c r="AIL75" s="296"/>
      <c r="AIM75" s="296"/>
      <c r="AIN75" s="296"/>
      <c r="AIO75" s="296"/>
      <c r="AIP75" s="296"/>
      <c r="AIQ75" s="296"/>
      <c r="AIR75" s="296"/>
      <c r="AIS75" s="296"/>
      <c r="AIT75" s="296"/>
      <c r="AIU75" s="296"/>
      <c r="AIV75" s="296"/>
      <c r="AIW75" s="296"/>
      <c r="AIX75" s="296"/>
      <c r="AIY75" s="296"/>
      <c r="AIZ75" s="296"/>
      <c r="AJA75" s="296"/>
      <c r="AJB75" s="296"/>
      <c r="AJC75" s="296"/>
      <c r="AJD75" s="296"/>
      <c r="AJE75" s="296"/>
      <c r="AJF75" s="296"/>
      <c r="AJG75" s="296"/>
      <c r="AJH75" s="296"/>
      <c r="AJI75" s="296"/>
      <c r="AJJ75" s="296"/>
      <c r="AJK75" s="296"/>
      <c r="AJL75" s="296"/>
      <c r="AJM75" s="296"/>
      <c r="AJN75" s="296"/>
      <c r="AJO75" s="296"/>
      <c r="AJP75" s="296"/>
      <c r="AJQ75" s="296"/>
      <c r="AJR75" s="296"/>
      <c r="AJS75" s="296"/>
      <c r="AJT75" s="296"/>
      <c r="AJU75" s="296"/>
      <c r="AJV75" s="296"/>
      <c r="AJW75" s="296"/>
      <c r="AJX75" s="296"/>
      <c r="AJY75" s="296"/>
      <c r="AJZ75" s="296"/>
      <c r="AKA75" s="296"/>
      <c r="AKB75" s="296"/>
      <c r="AKC75" s="296"/>
      <c r="AKD75" s="296"/>
      <c r="AKE75" s="296"/>
      <c r="AKF75" s="296"/>
      <c r="AKG75" s="296"/>
      <c r="AKH75" s="296"/>
      <c r="AKI75" s="296"/>
      <c r="AKJ75" s="296"/>
      <c r="AKK75" s="296"/>
      <c r="AKL75" s="296"/>
      <c r="AKM75" s="296"/>
      <c r="AKN75" s="296"/>
      <c r="AKO75" s="296"/>
      <c r="AKP75" s="296"/>
      <c r="AKQ75" s="296"/>
      <c r="AKR75" s="296"/>
      <c r="AKS75" s="296"/>
      <c r="AKT75" s="296"/>
      <c r="AKU75" s="296"/>
      <c r="AKV75" s="296"/>
      <c r="AKW75" s="296"/>
      <c r="AKX75" s="296"/>
      <c r="AKY75" s="296"/>
      <c r="AKZ75" s="296"/>
      <c r="ALA75" s="296"/>
      <c r="ALB75" s="296"/>
      <c r="ALC75" s="296"/>
      <c r="ALD75" s="296"/>
      <c r="ALE75" s="296"/>
      <c r="ALF75" s="296"/>
      <c r="ALG75" s="296"/>
      <c r="ALH75" s="296"/>
      <c r="ALI75" s="296"/>
      <c r="ALJ75" s="296"/>
      <c r="ALK75" s="296"/>
      <c r="ALL75" s="296"/>
      <c r="ALM75" s="296"/>
      <c r="ALN75" s="296"/>
      <c r="ALO75" s="296"/>
      <c r="ALP75" s="296"/>
      <c r="ALQ75" s="296"/>
      <c r="ALR75" s="296"/>
      <c r="ALS75" s="296"/>
      <c r="ALT75" s="296"/>
      <c r="ALU75" s="296"/>
      <c r="ALV75" s="296"/>
      <c r="ALW75" s="296"/>
      <c r="ALX75" s="296"/>
      <c r="ALY75" s="296"/>
      <c r="ALZ75" s="296"/>
      <c r="AMA75" s="296"/>
      <c r="AMB75" s="296"/>
      <c r="AMC75" s="296"/>
      <c r="AMD75" s="296"/>
      <c r="AME75" s="296"/>
      <c r="AMF75" s="296"/>
      <c r="AMG75" s="296"/>
      <c r="AMH75" s="296"/>
      <c r="AMI75" s="296"/>
      <c r="AMJ75" s="296"/>
      <c r="AMK75" s="296"/>
      <c r="AML75" s="296"/>
      <c r="AMM75" s="296"/>
      <c r="AMN75" s="296"/>
      <c r="AMO75" s="296"/>
      <c r="AMP75" s="296"/>
      <c r="AMQ75" s="296"/>
      <c r="AMR75" s="296"/>
      <c r="AMS75" s="296"/>
      <c r="AMT75" s="296"/>
      <c r="AMU75" s="296"/>
      <c r="AMV75" s="296"/>
      <c r="AMW75" s="296"/>
      <c r="AMX75" s="296"/>
      <c r="AMY75" s="296"/>
      <c r="AMZ75" s="296"/>
      <c r="ANA75" s="296"/>
      <c r="ANB75" s="296"/>
      <c r="ANC75" s="296"/>
      <c r="AND75" s="296"/>
      <c r="ANE75" s="296"/>
      <c r="ANF75" s="296"/>
      <c r="ANG75" s="296"/>
      <c r="ANH75" s="296"/>
      <c r="ANI75" s="296"/>
      <c r="ANJ75" s="296"/>
      <c r="ANK75" s="296"/>
      <c r="ANL75" s="296"/>
      <c r="ANM75" s="296"/>
      <c r="ANN75" s="296"/>
      <c r="ANO75" s="296"/>
      <c r="ANP75" s="296"/>
      <c r="ANQ75" s="296"/>
      <c r="ANR75" s="296"/>
      <c r="ANS75" s="296"/>
      <c r="ANT75" s="296"/>
      <c r="ANU75" s="296"/>
      <c r="ANV75" s="296"/>
      <c r="ANW75" s="296"/>
      <c r="ANX75" s="296"/>
      <c r="ANY75" s="296"/>
      <c r="ANZ75" s="296"/>
      <c r="AOA75" s="296"/>
      <c r="AOB75" s="296"/>
      <c r="AOC75" s="296"/>
      <c r="AOD75" s="296"/>
      <c r="AOE75" s="296"/>
      <c r="AOF75" s="296"/>
      <c r="AOG75" s="296"/>
      <c r="AOH75" s="296"/>
      <c r="AOI75" s="296"/>
      <c r="AOJ75" s="296"/>
      <c r="AOK75" s="296"/>
      <c r="AOL75" s="296"/>
      <c r="AOM75" s="296"/>
      <c r="AON75" s="296"/>
      <c r="AOO75" s="296"/>
      <c r="AOP75" s="296"/>
      <c r="AOQ75" s="296"/>
      <c r="AOR75" s="296"/>
      <c r="AOS75" s="296"/>
      <c r="AOT75" s="296"/>
      <c r="AOU75" s="296"/>
      <c r="AOV75" s="296"/>
      <c r="AOW75" s="296"/>
      <c r="AOX75" s="296"/>
      <c r="AOY75" s="296"/>
      <c r="AOZ75" s="296"/>
      <c r="APA75" s="296"/>
      <c r="APB75" s="296"/>
      <c r="APC75" s="296"/>
      <c r="APD75" s="296"/>
      <c r="APE75" s="296"/>
      <c r="APF75" s="296"/>
      <c r="APG75" s="296"/>
      <c r="APH75" s="296"/>
      <c r="API75" s="296"/>
      <c r="APJ75" s="296"/>
      <c r="APK75" s="296"/>
      <c r="APL75" s="296"/>
      <c r="APM75" s="296"/>
      <c r="APN75" s="296"/>
      <c r="APO75" s="296"/>
      <c r="APP75" s="296"/>
      <c r="APQ75" s="296"/>
      <c r="APR75" s="296"/>
      <c r="APS75" s="296"/>
      <c r="APT75" s="296"/>
      <c r="APU75" s="296"/>
      <c r="APV75" s="296"/>
      <c r="APW75" s="296"/>
      <c r="APX75" s="296"/>
      <c r="APY75" s="296"/>
      <c r="APZ75" s="296"/>
      <c r="AQA75" s="296"/>
      <c r="AQB75" s="296"/>
      <c r="AQC75" s="296"/>
      <c r="AQD75" s="296"/>
      <c r="AQE75" s="296"/>
      <c r="AQF75" s="296"/>
      <c r="AQG75" s="296"/>
      <c r="AQH75" s="296"/>
      <c r="AQI75" s="296"/>
      <c r="AQJ75" s="296"/>
      <c r="AQK75" s="296"/>
      <c r="AQL75" s="296"/>
      <c r="AQM75" s="296"/>
      <c r="AQN75" s="296"/>
      <c r="AQO75" s="296"/>
      <c r="AQP75" s="296"/>
      <c r="AQQ75" s="296"/>
      <c r="AQR75" s="296"/>
      <c r="AQS75" s="296"/>
      <c r="AQT75" s="296"/>
      <c r="AQU75" s="296"/>
      <c r="AQV75" s="296"/>
      <c r="AQW75" s="296"/>
      <c r="AQX75" s="296"/>
      <c r="AQY75" s="296"/>
      <c r="AQZ75" s="296"/>
      <c r="ARA75" s="296"/>
      <c r="ARB75" s="296"/>
      <c r="ARC75" s="296"/>
      <c r="ARD75" s="296"/>
      <c r="ARE75" s="296"/>
      <c r="ARF75" s="296"/>
      <c r="ARG75" s="296"/>
      <c r="ARH75" s="296"/>
      <c r="ARI75" s="296"/>
      <c r="ARJ75" s="296"/>
      <c r="ARK75" s="296"/>
      <c r="ARL75" s="296"/>
      <c r="ARM75" s="296"/>
      <c r="ARN75" s="296"/>
      <c r="ARO75" s="296"/>
      <c r="ARP75" s="296"/>
      <c r="ARQ75" s="296"/>
      <c r="ARR75" s="296"/>
      <c r="ARS75" s="296"/>
      <c r="ART75" s="296"/>
      <c r="ARU75" s="296"/>
      <c r="ARV75" s="296"/>
      <c r="ARW75" s="296"/>
      <c r="ARX75" s="296"/>
      <c r="ARY75" s="296"/>
      <c r="ARZ75" s="296"/>
      <c r="ASA75" s="296"/>
      <c r="ASB75" s="296"/>
      <c r="ASC75" s="296"/>
      <c r="ASD75" s="296"/>
      <c r="ASE75" s="296"/>
      <c r="ASF75" s="296"/>
      <c r="ASG75" s="296"/>
      <c r="ASH75" s="296"/>
      <c r="ASI75" s="296"/>
      <c r="ASJ75" s="296"/>
      <c r="ASK75" s="296"/>
      <c r="ASL75" s="296"/>
      <c r="ASM75" s="296"/>
      <c r="ASN75" s="296"/>
      <c r="ASO75" s="296"/>
      <c r="ASP75" s="296"/>
      <c r="ASQ75" s="296"/>
      <c r="ASR75" s="296"/>
      <c r="ASS75" s="296"/>
      <c r="AST75" s="296"/>
      <c r="ASU75" s="296"/>
      <c r="ASV75" s="296"/>
      <c r="ASW75" s="296"/>
      <c r="ASX75" s="296"/>
      <c r="ASY75" s="296"/>
      <c r="ASZ75" s="296"/>
      <c r="ATA75" s="296"/>
      <c r="ATB75" s="296"/>
      <c r="ATC75" s="296"/>
      <c r="ATD75" s="296"/>
      <c r="ATE75" s="296"/>
      <c r="ATF75" s="296"/>
      <c r="ATG75" s="296"/>
      <c r="ATH75" s="296"/>
      <c r="ATI75" s="296"/>
      <c r="ATJ75" s="296"/>
      <c r="ATK75" s="296"/>
      <c r="ATL75" s="296"/>
      <c r="ATM75" s="296"/>
      <c r="ATN75" s="296"/>
      <c r="ATO75" s="296"/>
      <c r="ATP75" s="296"/>
      <c r="ATQ75" s="296"/>
      <c r="ATR75" s="296"/>
      <c r="ATS75" s="296"/>
      <c r="ATT75" s="296"/>
      <c r="ATU75" s="296"/>
      <c r="ATV75" s="296"/>
      <c r="ATW75" s="296"/>
      <c r="ATX75" s="296"/>
      <c r="ATY75" s="296"/>
      <c r="ATZ75" s="296"/>
      <c r="AUA75" s="296"/>
      <c r="AUB75" s="296"/>
      <c r="AUC75" s="296"/>
      <c r="AUD75" s="296"/>
      <c r="AUE75" s="296"/>
      <c r="AUF75" s="296"/>
      <c r="AUG75" s="296"/>
      <c r="AUH75" s="296"/>
      <c r="AUI75" s="296"/>
      <c r="AUJ75" s="296"/>
      <c r="AUK75" s="296"/>
      <c r="AUL75" s="296"/>
      <c r="AUM75" s="296"/>
      <c r="AUN75" s="296"/>
      <c r="AUO75" s="296"/>
      <c r="AUP75" s="296"/>
      <c r="AUQ75" s="296"/>
      <c r="AUR75" s="296"/>
      <c r="AUS75" s="296"/>
      <c r="AUT75" s="296"/>
      <c r="AUU75" s="296"/>
      <c r="AUV75" s="296"/>
      <c r="AUW75" s="296"/>
      <c r="AUX75" s="296"/>
      <c r="AUY75" s="296"/>
      <c r="AUZ75" s="296"/>
      <c r="AVA75" s="296"/>
      <c r="AVB75" s="296"/>
      <c r="AVC75" s="296"/>
      <c r="AVD75" s="296"/>
      <c r="AVE75" s="296"/>
      <c r="AVF75" s="296"/>
      <c r="AVG75" s="296"/>
      <c r="AVH75" s="296"/>
      <c r="AVI75" s="296"/>
      <c r="AVJ75" s="296"/>
      <c r="AVK75" s="296"/>
      <c r="AVL75" s="296"/>
      <c r="AVM75" s="296"/>
      <c r="AVN75" s="296"/>
      <c r="AVO75" s="296"/>
      <c r="AVP75" s="296"/>
      <c r="AVQ75" s="296"/>
      <c r="AVR75" s="296"/>
      <c r="AVS75" s="296"/>
      <c r="AVT75" s="296"/>
      <c r="AVU75" s="296"/>
      <c r="AVV75" s="296"/>
      <c r="AVW75" s="296"/>
      <c r="AVX75" s="296"/>
      <c r="AVY75" s="296"/>
      <c r="AVZ75" s="296"/>
      <c r="AWA75" s="296"/>
      <c r="AWB75" s="296"/>
      <c r="AWC75" s="296"/>
      <c r="AWD75" s="296"/>
      <c r="AWE75" s="296"/>
      <c r="AWF75" s="296"/>
      <c r="AWG75" s="296"/>
      <c r="AWH75" s="296"/>
      <c r="AWI75" s="296"/>
      <c r="AWJ75" s="296"/>
      <c r="AWK75" s="296"/>
      <c r="AWL75" s="296"/>
      <c r="AWM75" s="296"/>
      <c r="AWN75" s="296"/>
      <c r="AWO75" s="296"/>
      <c r="AWP75" s="296"/>
      <c r="AWQ75" s="296"/>
      <c r="AWR75" s="296"/>
      <c r="AWS75" s="296"/>
      <c r="AWT75" s="296"/>
      <c r="AWU75" s="296"/>
      <c r="AWV75" s="296"/>
      <c r="AWW75" s="296"/>
      <c r="AWX75" s="296"/>
      <c r="AWY75" s="296"/>
      <c r="AWZ75" s="296"/>
      <c r="AXA75" s="296"/>
      <c r="AXB75" s="296"/>
      <c r="AXC75" s="296"/>
      <c r="AXD75" s="296"/>
      <c r="AXE75" s="296"/>
      <c r="AXF75" s="296"/>
      <c r="AXG75" s="296"/>
      <c r="AXH75" s="296"/>
      <c r="AXI75" s="296"/>
      <c r="AXJ75" s="296"/>
      <c r="AXK75" s="296"/>
      <c r="AXL75" s="296"/>
      <c r="AXM75" s="296"/>
      <c r="AXN75" s="296"/>
      <c r="AXO75" s="296"/>
      <c r="AXP75" s="296"/>
      <c r="AXQ75" s="296"/>
      <c r="AXR75" s="296"/>
      <c r="AXS75" s="296"/>
      <c r="AXT75" s="296"/>
      <c r="AXU75" s="296"/>
      <c r="AXV75" s="296"/>
      <c r="AXW75" s="296"/>
      <c r="AXX75" s="296"/>
      <c r="AXY75" s="296"/>
      <c r="AXZ75" s="296"/>
      <c r="AYA75" s="296"/>
      <c r="AYB75" s="296"/>
      <c r="AYC75" s="296"/>
      <c r="AYD75" s="296"/>
      <c r="AYE75" s="296"/>
      <c r="AYF75" s="296"/>
      <c r="AYG75" s="296"/>
      <c r="AYH75" s="296"/>
      <c r="AYI75" s="296"/>
      <c r="AYJ75" s="296"/>
      <c r="AYK75" s="296"/>
      <c r="AYL75" s="296"/>
      <c r="AYM75" s="296"/>
      <c r="AYN75" s="296"/>
      <c r="AYO75" s="296"/>
      <c r="AYP75" s="296"/>
      <c r="AYQ75" s="296"/>
      <c r="AYR75" s="296"/>
      <c r="AYS75" s="296"/>
      <c r="AYT75" s="296"/>
      <c r="AYU75" s="296"/>
      <c r="AYV75" s="296"/>
      <c r="AYW75" s="296"/>
      <c r="AYX75" s="296"/>
      <c r="AYY75" s="296"/>
      <c r="AYZ75" s="296"/>
      <c r="AZA75" s="296"/>
      <c r="AZB75" s="296"/>
      <c r="AZC75" s="296"/>
      <c r="AZD75" s="296"/>
      <c r="AZE75" s="296"/>
      <c r="AZF75" s="296"/>
      <c r="AZG75" s="296"/>
      <c r="AZH75" s="296"/>
      <c r="AZI75" s="296"/>
      <c r="AZJ75" s="296"/>
      <c r="AZK75" s="296"/>
      <c r="AZL75" s="296"/>
      <c r="AZM75" s="296"/>
      <c r="AZN75" s="296"/>
      <c r="AZO75" s="296"/>
      <c r="AZP75" s="296"/>
      <c r="AZQ75" s="296"/>
      <c r="AZR75" s="296"/>
      <c r="AZS75" s="296"/>
      <c r="AZT75" s="296"/>
      <c r="AZU75" s="296"/>
      <c r="AZV75" s="296"/>
      <c r="AZW75" s="296"/>
      <c r="AZX75" s="296"/>
      <c r="AZY75" s="296"/>
      <c r="AZZ75" s="296"/>
      <c r="BAA75" s="296"/>
      <c r="BAB75" s="296"/>
      <c r="BAC75" s="296"/>
      <c r="BAD75" s="296"/>
      <c r="BAE75" s="296"/>
      <c r="BAF75" s="296"/>
      <c r="BAG75" s="296"/>
      <c r="BAH75" s="296"/>
      <c r="BAI75" s="296"/>
      <c r="BAJ75" s="296"/>
      <c r="BAK75" s="296"/>
      <c r="BAL75" s="296"/>
      <c r="BAM75" s="296"/>
      <c r="BAN75" s="296"/>
      <c r="BAO75" s="296"/>
      <c r="BAP75" s="296"/>
      <c r="BAQ75" s="296"/>
      <c r="BAR75" s="296"/>
      <c r="BAS75" s="296"/>
      <c r="BAT75" s="296"/>
      <c r="BAU75" s="296"/>
      <c r="BAV75" s="296"/>
      <c r="BAW75" s="296"/>
      <c r="BAX75" s="296"/>
      <c r="BAY75" s="296"/>
      <c r="BAZ75" s="296"/>
      <c r="BBA75" s="296"/>
      <c r="BBB75" s="296"/>
      <c r="BBC75" s="296"/>
      <c r="BBD75" s="296"/>
      <c r="BBE75" s="296"/>
      <c r="BBF75" s="296"/>
      <c r="BBG75" s="296"/>
      <c r="BBH75" s="296"/>
      <c r="BBI75" s="296"/>
      <c r="BBJ75" s="296"/>
      <c r="BBK75" s="296"/>
      <c r="BBL75" s="296"/>
      <c r="BBM75" s="296"/>
      <c r="BBN75" s="296"/>
      <c r="BBO75" s="296"/>
      <c r="BBP75" s="296"/>
      <c r="BBQ75" s="296"/>
      <c r="BBR75" s="296"/>
      <c r="BBS75" s="296"/>
      <c r="BBT75" s="296"/>
      <c r="BBU75" s="296"/>
      <c r="BBV75" s="296"/>
      <c r="BBW75" s="296"/>
      <c r="BBX75" s="296"/>
      <c r="BBY75" s="296"/>
      <c r="BBZ75" s="296"/>
      <c r="BCA75" s="296"/>
      <c r="BCB75" s="296"/>
      <c r="BCC75" s="296"/>
      <c r="BCD75" s="296"/>
      <c r="BCE75" s="296"/>
      <c r="BCF75" s="296"/>
      <c r="BCG75" s="296"/>
      <c r="BCH75" s="296"/>
      <c r="BCI75" s="296"/>
      <c r="BCJ75" s="296"/>
      <c r="BCK75" s="296"/>
      <c r="BCL75" s="296"/>
      <c r="BCM75" s="296"/>
      <c r="BCN75" s="296"/>
      <c r="BCO75" s="296"/>
      <c r="BCP75" s="296"/>
      <c r="BCQ75" s="296"/>
      <c r="BCR75" s="296"/>
      <c r="BCS75" s="296"/>
      <c r="BCT75" s="296"/>
      <c r="BCU75" s="296"/>
      <c r="BCV75" s="296"/>
      <c r="BCW75" s="296"/>
      <c r="BCX75" s="296"/>
      <c r="BCY75" s="296"/>
      <c r="BCZ75" s="296"/>
      <c r="BDA75" s="296"/>
      <c r="BDB75" s="296"/>
      <c r="BDC75" s="296"/>
      <c r="BDD75" s="296"/>
      <c r="BDE75" s="296"/>
      <c r="BDF75" s="296"/>
      <c r="BDG75" s="296"/>
      <c r="BDH75" s="296"/>
      <c r="BDI75" s="296"/>
      <c r="BDJ75" s="296"/>
      <c r="BDK75" s="296"/>
      <c r="BDL75" s="296"/>
      <c r="BDM75" s="296"/>
      <c r="BDN75" s="296"/>
      <c r="BDO75" s="296"/>
      <c r="BDP75" s="296"/>
      <c r="BDQ75" s="296"/>
      <c r="BDR75" s="296"/>
      <c r="BDS75" s="296"/>
      <c r="BDT75" s="296"/>
      <c r="BDU75" s="296"/>
      <c r="BDV75" s="296"/>
      <c r="BDW75" s="296"/>
      <c r="BDX75" s="296"/>
      <c r="BDY75" s="296"/>
      <c r="BDZ75" s="296"/>
      <c r="BEA75" s="296"/>
      <c r="BEB75" s="296"/>
      <c r="BEC75" s="296"/>
      <c r="BED75" s="296"/>
      <c r="BEE75" s="296"/>
      <c r="BEF75" s="296"/>
      <c r="BEG75" s="296"/>
      <c r="BEH75" s="296"/>
      <c r="BEI75" s="296"/>
      <c r="BEJ75" s="296"/>
      <c r="BEK75" s="296"/>
      <c r="BEL75" s="296"/>
      <c r="BEM75" s="296"/>
      <c r="BEN75" s="296"/>
      <c r="BEO75" s="296"/>
      <c r="BEP75" s="296"/>
      <c r="BEQ75" s="296"/>
      <c r="BER75" s="296"/>
      <c r="BES75" s="296"/>
      <c r="BET75" s="296"/>
      <c r="BEU75" s="296"/>
      <c r="BEV75" s="296"/>
      <c r="BEW75" s="296"/>
      <c r="BEX75" s="296"/>
      <c r="BEY75" s="296"/>
      <c r="BEZ75" s="296"/>
      <c r="BFA75" s="296"/>
      <c r="BFB75" s="296"/>
      <c r="BFC75" s="296"/>
      <c r="BFD75" s="296"/>
      <c r="BFE75" s="296"/>
      <c r="BFF75" s="296"/>
      <c r="BFG75" s="296"/>
      <c r="BFH75" s="296"/>
      <c r="BFI75" s="296"/>
      <c r="BFJ75" s="296"/>
      <c r="BFK75" s="296"/>
      <c r="BFL75" s="296"/>
      <c r="BFM75" s="296"/>
      <c r="BFN75" s="296"/>
      <c r="BFO75" s="296"/>
      <c r="BFP75" s="296"/>
      <c r="BFQ75" s="296"/>
      <c r="BFR75" s="296"/>
      <c r="BFS75" s="296"/>
      <c r="BFT75" s="296"/>
      <c r="BFU75" s="296"/>
      <c r="BFV75" s="296"/>
      <c r="BFW75" s="296"/>
      <c r="BFX75" s="296"/>
      <c r="BFY75" s="296"/>
      <c r="BFZ75" s="296"/>
      <c r="BGA75" s="296"/>
      <c r="BGB75" s="296"/>
      <c r="BGC75" s="296"/>
      <c r="BGD75" s="296"/>
      <c r="BGE75" s="296"/>
      <c r="BGF75" s="296"/>
      <c r="BGG75" s="296"/>
      <c r="BGH75" s="296"/>
      <c r="BGI75" s="296"/>
      <c r="BGJ75" s="296"/>
      <c r="BGK75" s="296"/>
      <c r="BGL75" s="296"/>
      <c r="BGM75" s="296"/>
      <c r="BGN75" s="296"/>
      <c r="BGO75" s="296"/>
      <c r="BGP75" s="296"/>
      <c r="BGQ75" s="296"/>
      <c r="BGR75" s="296"/>
      <c r="BGS75" s="296"/>
      <c r="BGT75" s="296"/>
      <c r="BGU75" s="296"/>
      <c r="BGV75" s="296"/>
      <c r="BGW75" s="296"/>
      <c r="BGX75" s="296"/>
      <c r="BGY75" s="296"/>
      <c r="BGZ75" s="296"/>
      <c r="BHA75" s="296"/>
      <c r="BHB75" s="296"/>
      <c r="BHC75" s="296"/>
      <c r="BHD75" s="296"/>
      <c r="BHE75" s="296"/>
      <c r="BHF75" s="296"/>
      <c r="BHG75" s="296"/>
      <c r="BHH75" s="296"/>
      <c r="BHI75" s="296"/>
      <c r="BHJ75" s="296"/>
      <c r="BHK75" s="296"/>
      <c r="BHL75" s="296"/>
      <c r="BHM75" s="296"/>
      <c r="BHN75" s="296"/>
      <c r="BHO75" s="296"/>
      <c r="BHP75" s="296"/>
      <c r="BHQ75" s="296"/>
      <c r="BHR75" s="296"/>
      <c r="BHS75" s="296"/>
      <c r="BHT75" s="296"/>
      <c r="BHU75" s="296"/>
      <c r="BHV75" s="296"/>
      <c r="BHW75" s="296"/>
      <c r="BHX75" s="296"/>
      <c r="BHY75" s="296"/>
      <c r="BHZ75" s="296"/>
      <c r="BIA75" s="296"/>
      <c r="BIB75" s="296"/>
      <c r="BIC75" s="296"/>
      <c r="BID75" s="296"/>
      <c r="BIE75" s="296"/>
      <c r="BIF75" s="296"/>
      <c r="BIG75" s="296"/>
      <c r="BIH75" s="296"/>
      <c r="BII75" s="296"/>
      <c r="BIJ75" s="296"/>
      <c r="BIK75" s="296"/>
      <c r="BIL75" s="296"/>
      <c r="BIM75" s="296"/>
      <c r="BIN75" s="296"/>
      <c r="BIO75" s="296"/>
      <c r="BIP75" s="296"/>
      <c r="BIQ75" s="296"/>
      <c r="BIR75" s="296"/>
      <c r="BIS75" s="296"/>
      <c r="BIT75" s="296"/>
      <c r="BIU75" s="296"/>
      <c r="BIV75" s="296"/>
      <c r="BIW75" s="296"/>
      <c r="BIX75" s="296"/>
      <c r="BIY75" s="296"/>
      <c r="BIZ75" s="296"/>
      <c r="BJA75" s="296"/>
      <c r="BJB75" s="296"/>
      <c r="BJC75" s="296"/>
      <c r="BJD75" s="296"/>
      <c r="BJE75" s="296"/>
      <c r="BJF75" s="296"/>
      <c r="BJG75" s="296"/>
      <c r="BJH75" s="296"/>
      <c r="BJI75" s="296"/>
      <c r="BJJ75" s="296"/>
      <c r="BJK75" s="296"/>
      <c r="BJL75" s="296"/>
      <c r="BJM75" s="296"/>
      <c r="BJN75" s="296"/>
      <c r="BJO75" s="296"/>
      <c r="BJP75" s="296"/>
      <c r="BJQ75" s="296"/>
      <c r="BJR75" s="296"/>
      <c r="BJS75" s="296"/>
      <c r="BJT75" s="296"/>
      <c r="BJU75" s="296"/>
      <c r="BJV75" s="296"/>
      <c r="BJW75" s="296"/>
      <c r="BJX75" s="296"/>
      <c r="BJY75" s="296"/>
      <c r="BJZ75" s="296"/>
      <c r="BKA75" s="296"/>
      <c r="BKB75" s="296"/>
      <c r="BKC75" s="296"/>
      <c r="BKD75" s="296"/>
      <c r="BKE75" s="296"/>
      <c r="BKF75" s="296"/>
      <c r="BKG75" s="296"/>
      <c r="BKH75" s="296"/>
      <c r="BKI75" s="296"/>
      <c r="BKJ75" s="296"/>
      <c r="BKK75" s="296"/>
      <c r="BKL75" s="296"/>
      <c r="BKM75" s="296"/>
      <c r="BKN75" s="296"/>
      <c r="BKO75" s="296"/>
      <c r="BKP75" s="296"/>
      <c r="BKQ75" s="296"/>
      <c r="BKR75" s="296"/>
      <c r="BKS75" s="296"/>
      <c r="BKT75" s="296"/>
      <c r="BKU75" s="296"/>
      <c r="BKV75" s="296"/>
      <c r="BKW75" s="296"/>
      <c r="BKX75" s="296"/>
      <c r="BKY75" s="296"/>
      <c r="BKZ75" s="296"/>
      <c r="BLA75" s="296"/>
      <c r="BLB75" s="296"/>
      <c r="BLC75" s="296"/>
      <c r="BLD75" s="296"/>
      <c r="BLE75" s="296"/>
      <c r="BLF75" s="296"/>
      <c r="BLG75" s="296"/>
      <c r="BLH75" s="296"/>
      <c r="BLI75" s="296"/>
      <c r="BLJ75" s="296"/>
      <c r="BLK75" s="296"/>
      <c r="BLL75" s="296"/>
      <c r="BLM75" s="296"/>
      <c r="BLN75" s="296"/>
      <c r="BLO75" s="296"/>
      <c r="BLP75" s="296"/>
      <c r="BLQ75" s="296"/>
      <c r="BLR75" s="296"/>
      <c r="BLS75" s="296"/>
      <c r="BLT75" s="296"/>
      <c r="BLU75" s="296"/>
      <c r="BLV75" s="296"/>
      <c r="BLW75" s="296"/>
      <c r="BLX75" s="296"/>
      <c r="BLY75" s="296"/>
      <c r="BLZ75" s="296"/>
      <c r="BMA75" s="296"/>
      <c r="BMB75" s="296"/>
      <c r="BMC75" s="296"/>
      <c r="BMD75" s="296"/>
      <c r="BME75" s="296"/>
      <c r="BMF75" s="296"/>
      <c r="BMG75" s="296"/>
      <c r="BMH75" s="296"/>
      <c r="BMI75" s="296"/>
      <c r="BMJ75" s="296"/>
      <c r="BMK75" s="296"/>
      <c r="BML75" s="296"/>
      <c r="BMM75" s="296"/>
      <c r="BMN75" s="296"/>
      <c r="BMO75" s="296"/>
      <c r="BMP75" s="296"/>
      <c r="BMQ75" s="296"/>
      <c r="BMR75" s="296"/>
      <c r="BMS75" s="296"/>
      <c r="BMT75" s="296"/>
      <c r="BMU75" s="296"/>
      <c r="BMV75" s="296"/>
      <c r="BMW75" s="296"/>
      <c r="BMX75" s="296"/>
      <c r="BMY75" s="296"/>
      <c r="BMZ75" s="296"/>
      <c r="BNA75" s="296"/>
      <c r="BNB75" s="296"/>
      <c r="BNC75" s="296"/>
      <c r="BND75" s="296"/>
      <c r="BNE75" s="296"/>
      <c r="BNF75" s="296"/>
      <c r="BNG75" s="296"/>
      <c r="BNH75" s="296"/>
      <c r="BNI75" s="296"/>
      <c r="BNJ75" s="296"/>
      <c r="BNK75" s="296"/>
      <c r="BNL75" s="296"/>
      <c r="BNM75" s="296"/>
      <c r="BNN75" s="296"/>
      <c r="BNO75" s="296"/>
      <c r="BNP75" s="296"/>
      <c r="BNQ75" s="296"/>
      <c r="BNR75" s="296"/>
      <c r="BNS75" s="296"/>
      <c r="BNT75" s="296"/>
      <c r="BNU75" s="296"/>
      <c r="BNV75" s="296"/>
      <c r="BNW75" s="296"/>
      <c r="BNX75" s="296"/>
      <c r="BNY75" s="296"/>
      <c r="BNZ75" s="296"/>
      <c r="BOA75" s="296"/>
      <c r="BOB75" s="296"/>
      <c r="BOC75" s="296"/>
      <c r="BOD75" s="296"/>
      <c r="BOE75" s="296"/>
      <c r="BOF75" s="296"/>
      <c r="BOG75" s="296"/>
      <c r="BOH75" s="296"/>
      <c r="BOI75" s="296"/>
      <c r="BOJ75" s="296"/>
      <c r="BOK75" s="296"/>
      <c r="BOL75" s="296"/>
      <c r="BOM75" s="296"/>
      <c r="BON75" s="296"/>
      <c r="BOO75" s="296"/>
      <c r="BOP75" s="296"/>
      <c r="BOQ75" s="296"/>
      <c r="BOR75" s="296"/>
      <c r="BOS75" s="296"/>
      <c r="BOT75" s="296"/>
      <c r="BOU75" s="296"/>
      <c r="BOV75" s="296"/>
      <c r="BOW75" s="296"/>
      <c r="BOX75" s="296"/>
      <c r="BOY75" s="296"/>
      <c r="BOZ75" s="296"/>
      <c r="BPA75" s="296"/>
      <c r="BPB75" s="296"/>
      <c r="BPC75" s="296"/>
      <c r="BPD75" s="296"/>
      <c r="BPE75" s="296"/>
      <c r="BPF75" s="296"/>
      <c r="BPG75" s="296"/>
      <c r="BPH75" s="296"/>
      <c r="BPI75" s="296"/>
      <c r="BPJ75" s="296"/>
      <c r="BPK75" s="296"/>
      <c r="BPL75" s="296"/>
      <c r="BPM75" s="296"/>
      <c r="BPN75" s="296"/>
      <c r="BPO75" s="296"/>
      <c r="BPP75" s="296"/>
      <c r="BPQ75" s="296"/>
      <c r="BPR75" s="296"/>
      <c r="BPS75" s="296"/>
      <c r="BPT75" s="296"/>
      <c r="BPU75" s="296"/>
      <c r="BPV75" s="296"/>
      <c r="BPW75" s="296"/>
      <c r="BPX75" s="296"/>
      <c r="BPY75" s="296"/>
      <c r="BPZ75" s="296"/>
      <c r="BQA75" s="296"/>
      <c r="BQB75" s="296"/>
      <c r="BQC75" s="296"/>
      <c r="BQD75" s="296"/>
      <c r="BQE75" s="296"/>
      <c r="BQF75" s="296"/>
      <c r="BQG75" s="296"/>
      <c r="BQH75" s="296"/>
      <c r="BQI75" s="296"/>
      <c r="BQJ75" s="296"/>
      <c r="BQK75" s="296"/>
      <c r="BQL75" s="296"/>
      <c r="BQM75" s="296"/>
      <c r="BQN75" s="296"/>
      <c r="BQO75" s="296"/>
      <c r="BQP75" s="296"/>
      <c r="BQQ75" s="296"/>
      <c r="BQR75" s="296"/>
      <c r="BQS75" s="296"/>
      <c r="BQT75" s="296"/>
      <c r="BQU75" s="296"/>
      <c r="BQV75" s="296"/>
      <c r="BQW75" s="296"/>
      <c r="BQX75" s="296"/>
      <c r="BQY75" s="296"/>
      <c r="BQZ75" s="296"/>
      <c r="BRA75" s="296"/>
      <c r="BRB75" s="296"/>
      <c r="BRC75" s="296"/>
      <c r="BRD75" s="296"/>
      <c r="BRE75" s="296"/>
      <c r="BRF75" s="296"/>
      <c r="BRG75" s="296"/>
      <c r="BRH75" s="296"/>
      <c r="BRI75" s="296"/>
      <c r="BRJ75" s="296"/>
      <c r="BRK75" s="296"/>
      <c r="BRL75" s="296"/>
      <c r="BRM75" s="296"/>
      <c r="BRN75" s="296"/>
      <c r="BRO75" s="296"/>
      <c r="BRP75" s="296"/>
      <c r="BRQ75" s="296"/>
      <c r="BRR75" s="296"/>
      <c r="BRS75" s="296"/>
      <c r="BRT75" s="296"/>
      <c r="BRU75" s="296"/>
      <c r="BRV75" s="296"/>
      <c r="BRW75" s="296"/>
      <c r="BRX75" s="296"/>
      <c r="BRY75" s="296"/>
      <c r="BRZ75" s="296"/>
      <c r="BSA75" s="296"/>
      <c r="BSB75" s="296"/>
      <c r="BSC75" s="296"/>
      <c r="BSD75" s="296"/>
      <c r="BSE75" s="296"/>
      <c r="BSF75" s="296"/>
      <c r="BSG75" s="296"/>
      <c r="BSH75" s="296"/>
      <c r="BSI75" s="296"/>
      <c r="BSJ75" s="296"/>
      <c r="BSK75" s="296"/>
      <c r="BSL75" s="296"/>
      <c r="BSM75" s="296"/>
      <c r="BSN75" s="296"/>
      <c r="BSO75" s="296"/>
      <c r="BSP75" s="296"/>
      <c r="BSQ75" s="296"/>
      <c r="BSR75" s="296"/>
      <c r="BSS75" s="296"/>
      <c r="BST75" s="296"/>
      <c r="BSU75" s="296"/>
      <c r="BSV75" s="296"/>
      <c r="BSW75" s="296"/>
      <c r="BSX75" s="296"/>
      <c r="BSY75" s="296"/>
      <c r="BSZ75" s="296"/>
      <c r="BTA75" s="296"/>
      <c r="BTB75" s="296"/>
      <c r="BTC75" s="296"/>
      <c r="BTD75" s="296"/>
      <c r="BTE75" s="296"/>
      <c r="BTF75" s="296"/>
      <c r="BTG75" s="296"/>
      <c r="BTH75" s="296"/>
      <c r="BTI75" s="296"/>
      <c r="BTJ75" s="296"/>
      <c r="BTK75" s="296"/>
      <c r="BTL75" s="296"/>
      <c r="BTM75" s="296"/>
      <c r="BTN75" s="296"/>
      <c r="BTO75" s="296"/>
      <c r="BTP75" s="296"/>
      <c r="BTQ75" s="296"/>
      <c r="BTR75" s="296"/>
      <c r="BTS75" s="296"/>
      <c r="BTT75" s="296"/>
      <c r="BTU75" s="296"/>
      <c r="BTV75" s="296"/>
      <c r="BTW75" s="296"/>
      <c r="BTX75" s="296"/>
      <c r="BTY75" s="296"/>
      <c r="BTZ75" s="296"/>
      <c r="BUA75" s="296"/>
      <c r="BUB75" s="296"/>
      <c r="BUC75" s="296"/>
      <c r="BUD75" s="296"/>
      <c r="BUE75" s="296"/>
      <c r="BUF75" s="296"/>
      <c r="BUG75" s="296"/>
      <c r="BUH75" s="296"/>
      <c r="BUI75" s="296"/>
      <c r="BUJ75" s="296"/>
      <c r="BUK75" s="296"/>
      <c r="BUL75" s="296"/>
      <c r="BUM75" s="296"/>
      <c r="BUN75" s="296"/>
      <c r="BUO75" s="296"/>
      <c r="BUP75" s="296"/>
      <c r="BUQ75" s="296"/>
      <c r="BUR75" s="296"/>
      <c r="BUS75" s="296"/>
      <c r="BUT75" s="296"/>
      <c r="BUU75" s="296"/>
      <c r="BUV75" s="296"/>
      <c r="BUW75" s="296"/>
      <c r="BUX75" s="296"/>
      <c r="BUY75" s="296"/>
      <c r="BUZ75" s="296"/>
      <c r="BVA75" s="296"/>
      <c r="BVB75" s="296"/>
      <c r="BVC75" s="296"/>
      <c r="BVD75" s="296"/>
      <c r="BVE75" s="296"/>
      <c r="BVF75" s="296"/>
      <c r="BVG75" s="296"/>
      <c r="BVH75" s="296"/>
      <c r="BVI75" s="296"/>
      <c r="BVJ75" s="296"/>
      <c r="BVK75" s="296"/>
      <c r="BVL75" s="296"/>
      <c r="BVM75" s="296"/>
      <c r="BVN75" s="296"/>
      <c r="BVO75" s="296"/>
      <c r="BVP75" s="296"/>
      <c r="BVQ75" s="296"/>
      <c r="BVR75" s="296"/>
      <c r="BVS75" s="296"/>
      <c r="BVT75" s="296"/>
      <c r="BVU75" s="296"/>
      <c r="BVV75" s="296"/>
      <c r="BVW75" s="296"/>
      <c r="BVX75" s="296"/>
      <c r="BVY75" s="296"/>
      <c r="BVZ75" s="296"/>
      <c r="BWA75" s="296"/>
      <c r="BWB75" s="296"/>
      <c r="BWC75" s="296"/>
      <c r="BWD75" s="296"/>
      <c r="BWE75" s="296"/>
      <c r="BWF75" s="296"/>
      <c r="BWG75" s="296"/>
      <c r="BWH75" s="296"/>
      <c r="BWI75" s="296"/>
      <c r="BWJ75" s="296"/>
      <c r="BWK75" s="296"/>
      <c r="BWL75" s="296"/>
      <c r="BWM75" s="296"/>
      <c r="BWN75" s="296"/>
      <c r="BWO75" s="296"/>
      <c r="BWP75" s="296"/>
      <c r="BWQ75" s="296"/>
      <c r="BWR75" s="296"/>
      <c r="BWS75" s="296"/>
      <c r="BWT75" s="296"/>
      <c r="BWU75" s="296"/>
      <c r="BWV75" s="296"/>
      <c r="BWW75" s="296"/>
      <c r="BWX75" s="296"/>
      <c r="BWY75" s="296"/>
      <c r="BWZ75" s="296"/>
      <c r="BXA75" s="296"/>
      <c r="BXB75" s="296"/>
      <c r="BXC75" s="296"/>
      <c r="BXD75" s="296"/>
      <c r="BXE75" s="296"/>
      <c r="BXF75" s="296"/>
      <c r="BXG75" s="296"/>
      <c r="BXH75" s="296"/>
      <c r="BXI75" s="296"/>
      <c r="BXJ75" s="296"/>
      <c r="BXK75" s="296"/>
      <c r="BXL75" s="296"/>
      <c r="BXM75" s="296"/>
      <c r="BXN75" s="296"/>
      <c r="BXO75" s="296"/>
      <c r="BXP75" s="296"/>
      <c r="BXQ75" s="296"/>
      <c r="BXR75" s="296"/>
      <c r="BXS75" s="296"/>
      <c r="BXT75" s="296"/>
      <c r="BXU75" s="296"/>
      <c r="BXV75" s="296"/>
      <c r="BXW75" s="296"/>
      <c r="BXX75" s="296"/>
      <c r="BXY75" s="296"/>
      <c r="BXZ75" s="296"/>
      <c r="BYA75" s="296"/>
      <c r="BYB75" s="296"/>
      <c r="BYC75" s="296"/>
      <c r="BYD75" s="296"/>
      <c r="BYE75" s="296"/>
      <c r="BYF75" s="296"/>
      <c r="BYG75" s="296"/>
      <c r="BYH75" s="296"/>
      <c r="BYI75" s="296"/>
      <c r="BYJ75" s="296"/>
      <c r="BYK75" s="296"/>
      <c r="BYL75" s="296"/>
      <c r="BYM75" s="296"/>
      <c r="BYN75" s="296"/>
      <c r="BYO75" s="296"/>
      <c r="BYP75" s="296"/>
      <c r="BYQ75" s="296"/>
      <c r="BYR75" s="296"/>
      <c r="BYS75" s="296"/>
      <c r="BYT75" s="296"/>
      <c r="BYU75" s="296"/>
      <c r="BYV75" s="296"/>
      <c r="BYW75" s="296"/>
      <c r="BYX75" s="296"/>
      <c r="BYY75" s="296"/>
      <c r="BYZ75" s="296"/>
      <c r="BZA75" s="296"/>
      <c r="BZB75" s="296"/>
      <c r="BZC75" s="296"/>
      <c r="BZD75" s="296"/>
      <c r="BZE75" s="296"/>
      <c r="BZF75" s="296"/>
      <c r="BZG75" s="296"/>
      <c r="BZH75" s="296"/>
      <c r="BZI75" s="296"/>
      <c r="BZJ75" s="296"/>
      <c r="BZK75" s="296"/>
      <c r="BZL75" s="296"/>
      <c r="BZM75" s="296"/>
      <c r="BZN75" s="296"/>
      <c r="BZO75" s="296"/>
      <c r="BZP75" s="296"/>
      <c r="BZQ75" s="296"/>
      <c r="BZR75" s="296"/>
      <c r="BZS75" s="296"/>
      <c r="BZT75" s="296"/>
      <c r="BZU75" s="296"/>
      <c r="BZV75" s="296"/>
      <c r="BZW75" s="296"/>
      <c r="BZX75" s="296"/>
      <c r="BZY75" s="296"/>
      <c r="BZZ75" s="296"/>
      <c r="CAA75" s="296"/>
      <c r="CAB75" s="296"/>
      <c r="CAC75" s="296"/>
      <c r="CAD75" s="296"/>
      <c r="CAE75" s="296"/>
      <c r="CAF75" s="296"/>
      <c r="CAG75" s="296"/>
      <c r="CAH75" s="296"/>
      <c r="CAI75" s="296"/>
      <c r="CAJ75" s="296"/>
      <c r="CAK75" s="296"/>
      <c r="CAL75" s="296"/>
      <c r="CAM75" s="296"/>
      <c r="CAN75" s="296"/>
      <c r="CAO75" s="296"/>
      <c r="CAP75" s="296"/>
      <c r="CAQ75" s="296"/>
      <c r="CAR75" s="296"/>
      <c r="CAS75" s="296"/>
      <c r="CAT75" s="296"/>
      <c r="CAU75" s="296"/>
      <c r="CAV75" s="296"/>
      <c r="CAW75" s="296"/>
      <c r="CAX75" s="296"/>
      <c r="CAY75" s="296"/>
      <c r="CAZ75" s="296"/>
      <c r="CBA75" s="296"/>
      <c r="CBB75" s="296"/>
      <c r="CBC75" s="296"/>
      <c r="CBD75" s="296"/>
      <c r="CBE75" s="296"/>
      <c r="CBF75" s="296"/>
      <c r="CBG75" s="296"/>
      <c r="CBH75" s="296"/>
      <c r="CBI75" s="296"/>
      <c r="CBJ75" s="296"/>
      <c r="CBK75" s="296"/>
      <c r="CBL75" s="296"/>
      <c r="CBM75" s="296"/>
      <c r="CBN75" s="296"/>
      <c r="CBO75" s="296"/>
      <c r="CBP75" s="296"/>
      <c r="CBQ75" s="296"/>
      <c r="CBR75" s="296"/>
      <c r="CBS75" s="296"/>
      <c r="CBT75" s="296"/>
      <c r="CBU75" s="296"/>
      <c r="CBV75" s="296"/>
      <c r="CBW75" s="296"/>
      <c r="CBX75" s="296"/>
      <c r="CBY75" s="296"/>
      <c r="CBZ75" s="296"/>
      <c r="CCA75" s="296"/>
      <c r="CCB75" s="296"/>
      <c r="CCC75" s="296"/>
      <c r="CCD75" s="296"/>
      <c r="CCE75" s="296"/>
      <c r="CCF75" s="296"/>
      <c r="CCG75" s="296"/>
      <c r="CCH75" s="296"/>
      <c r="CCI75" s="296"/>
      <c r="CCJ75" s="296"/>
      <c r="CCK75" s="296"/>
      <c r="CCL75" s="296"/>
      <c r="CCM75" s="296"/>
      <c r="CCN75" s="296"/>
      <c r="CCO75" s="296"/>
      <c r="CCP75" s="296"/>
      <c r="CCQ75" s="296"/>
      <c r="CCR75" s="296"/>
      <c r="CCS75" s="296"/>
      <c r="CCT75" s="296"/>
      <c r="CCU75" s="296"/>
      <c r="CCV75" s="296"/>
      <c r="CCW75" s="296"/>
      <c r="CCX75" s="296"/>
      <c r="CCY75" s="296"/>
      <c r="CCZ75" s="296"/>
      <c r="CDA75" s="296"/>
      <c r="CDB75" s="296"/>
      <c r="CDC75" s="296"/>
      <c r="CDD75" s="296"/>
      <c r="CDE75" s="296"/>
      <c r="CDF75" s="296"/>
      <c r="CDG75" s="296"/>
      <c r="CDH75" s="296"/>
      <c r="CDI75" s="296"/>
      <c r="CDJ75" s="296"/>
      <c r="CDK75" s="296"/>
      <c r="CDL75" s="296"/>
      <c r="CDM75" s="296"/>
      <c r="CDN75" s="296"/>
      <c r="CDO75" s="296"/>
      <c r="CDP75" s="296"/>
      <c r="CDQ75" s="296"/>
      <c r="CDR75" s="296"/>
      <c r="CDS75" s="296"/>
      <c r="CDT75" s="296"/>
      <c r="CDU75" s="296"/>
      <c r="CDV75" s="296"/>
      <c r="CDW75" s="296"/>
      <c r="CDX75" s="296"/>
      <c r="CDY75" s="296"/>
      <c r="CDZ75" s="296"/>
      <c r="CEA75" s="296"/>
      <c r="CEB75" s="296"/>
      <c r="CEC75" s="296"/>
      <c r="CED75" s="296"/>
      <c r="CEE75" s="296"/>
      <c r="CEF75" s="296"/>
      <c r="CEG75" s="296"/>
      <c r="CEH75" s="296"/>
      <c r="CEI75" s="296"/>
      <c r="CEJ75" s="296"/>
      <c r="CEK75" s="296"/>
      <c r="CEL75" s="296"/>
      <c r="CEM75" s="296"/>
      <c r="CEN75" s="296"/>
      <c r="CEO75" s="296"/>
      <c r="CEP75" s="296"/>
      <c r="CEQ75" s="296"/>
      <c r="CER75" s="296"/>
      <c r="CES75" s="296"/>
      <c r="CET75" s="296"/>
      <c r="CEU75" s="296"/>
      <c r="CEV75" s="296"/>
      <c r="CEW75" s="296"/>
      <c r="CEX75" s="296"/>
      <c r="CEY75" s="296"/>
      <c r="CEZ75" s="296"/>
      <c r="CFA75" s="296"/>
      <c r="CFB75" s="296"/>
      <c r="CFC75" s="296"/>
      <c r="CFD75" s="296"/>
      <c r="CFE75" s="296"/>
      <c r="CFF75" s="296"/>
      <c r="CFG75" s="296"/>
      <c r="CFH75" s="296"/>
      <c r="CFI75" s="296"/>
      <c r="CFJ75" s="296"/>
      <c r="CFK75" s="296"/>
      <c r="CFL75" s="296"/>
      <c r="CFM75" s="296"/>
      <c r="CFN75" s="296"/>
      <c r="CFO75" s="296"/>
      <c r="CFP75" s="296"/>
      <c r="CFQ75" s="296"/>
      <c r="CFR75" s="296"/>
      <c r="CFS75" s="296"/>
      <c r="CFT75" s="296"/>
      <c r="CFU75" s="296"/>
      <c r="CFV75" s="296"/>
      <c r="CFW75" s="296"/>
      <c r="CFX75" s="296"/>
      <c r="CFY75" s="296"/>
      <c r="CFZ75" s="296"/>
      <c r="CGA75" s="296"/>
      <c r="CGB75" s="296"/>
      <c r="CGC75" s="296"/>
      <c r="CGD75" s="296"/>
      <c r="CGE75" s="296"/>
      <c r="CGF75" s="296"/>
      <c r="CGG75" s="296"/>
      <c r="CGH75" s="296"/>
      <c r="CGI75" s="296"/>
      <c r="CGJ75" s="296"/>
      <c r="CGK75" s="296"/>
      <c r="CGL75" s="296"/>
      <c r="CGM75" s="296"/>
      <c r="CGN75" s="296"/>
      <c r="CGO75" s="296"/>
      <c r="CGP75" s="296"/>
      <c r="CGQ75" s="296"/>
      <c r="CGR75" s="296"/>
      <c r="CGS75" s="296"/>
      <c r="CGT75" s="296"/>
      <c r="CGU75" s="296"/>
      <c r="CGV75" s="296"/>
      <c r="CGW75" s="296"/>
      <c r="CGX75" s="296"/>
      <c r="CGY75" s="296"/>
      <c r="CGZ75" s="296"/>
      <c r="CHA75" s="296"/>
      <c r="CHB75" s="296"/>
      <c r="CHC75" s="296"/>
      <c r="CHD75" s="296"/>
      <c r="CHE75" s="296"/>
      <c r="CHF75" s="296"/>
      <c r="CHG75" s="296"/>
      <c r="CHH75" s="296"/>
      <c r="CHI75" s="296"/>
      <c r="CHJ75" s="296"/>
      <c r="CHK75" s="296"/>
      <c r="CHL75" s="296"/>
      <c r="CHM75" s="296"/>
      <c r="CHN75" s="296"/>
      <c r="CHO75" s="296"/>
      <c r="CHP75" s="296"/>
      <c r="CHQ75" s="296"/>
      <c r="CHR75" s="296"/>
      <c r="CHS75" s="296"/>
      <c r="CHT75" s="296"/>
      <c r="CHU75" s="296"/>
      <c r="CHV75" s="296"/>
      <c r="CHW75" s="296"/>
      <c r="CHX75" s="296"/>
      <c r="CHY75" s="296"/>
      <c r="CHZ75" s="296"/>
      <c r="CIA75" s="296"/>
      <c r="CIB75" s="296"/>
      <c r="CIC75" s="296"/>
      <c r="CID75" s="296"/>
      <c r="CIE75" s="296"/>
      <c r="CIF75" s="296"/>
      <c r="CIG75" s="296"/>
      <c r="CIH75" s="296"/>
      <c r="CII75" s="296"/>
      <c r="CIJ75" s="296"/>
      <c r="CIK75" s="296"/>
      <c r="CIL75" s="296"/>
      <c r="CIM75" s="296"/>
      <c r="CIN75" s="296"/>
      <c r="CIO75" s="296"/>
      <c r="CIP75" s="296"/>
      <c r="CIQ75" s="296"/>
      <c r="CIR75" s="296"/>
      <c r="CIS75" s="296"/>
      <c r="CIT75" s="296"/>
      <c r="CIU75" s="296"/>
      <c r="CIV75" s="296"/>
      <c r="CIW75" s="296"/>
      <c r="CIX75" s="296"/>
      <c r="CIY75" s="296"/>
      <c r="CIZ75" s="296"/>
      <c r="CJA75" s="296"/>
      <c r="CJB75" s="296"/>
      <c r="CJC75" s="296"/>
      <c r="CJD75" s="296"/>
      <c r="CJE75" s="296"/>
      <c r="CJF75" s="296"/>
      <c r="CJG75" s="296"/>
      <c r="CJH75" s="296"/>
      <c r="CJI75" s="296"/>
      <c r="CJJ75" s="296"/>
      <c r="CJK75" s="296"/>
      <c r="CJL75" s="296"/>
      <c r="CJM75" s="296"/>
      <c r="CJN75" s="296"/>
      <c r="CJO75" s="296"/>
      <c r="CJP75" s="296"/>
      <c r="CJQ75" s="296"/>
      <c r="CJR75" s="296"/>
      <c r="CJS75" s="296"/>
      <c r="CJT75" s="296"/>
      <c r="CJU75" s="296"/>
      <c r="CJV75" s="296"/>
      <c r="CJW75" s="296"/>
      <c r="CJX75" s="296"/>
      <c r="CJY75" s="296"/>
      <c r="CJZ75" s="296"/>
      <c r="CKA75" s="296"/>
      <c r="CKB75" s="296"/>
      <c r="CKC75" s="296"/>
      <c r="CKD75" s="296"/>
      <c r="CKE75" s="296"/>
      <c r="CKF75" s="296"/>
      <c r="CKG75" s="296"/>
      <c r="CKH75" s="296"/>
      <c r="CKI75" s="296"/>
      <c r="CKJ75" s="296"/>
      <c r="CKK75" s="296"/>
      <c r="CKL75" s="296"/>
      <c r="CKM75" s="296"/>
      <c r="CKN75" s="296"/>
      <c r="CKO75" s="296"/>
      <c r="CKP75" s="296"/>
      <c r="CKQ75" s="296"/>
      <c r="CKR75" s="296"/>
      <c r="CKS75" s="296"/>
      <c r="CKT75" s="296"/>
      <c r="CKU75" s="296"/>
      <c r="CKV75" s="296"/>
      <c r="CKW75" s="296"/>
      <c r="CKX75" s="296"/>
      <c r="CKY75" s="296"/>
      <c r="CKZ75" s="296"/>
      <c r="CLA75" s="296"/>
      <c r="CLB75" s="296"/>
      <c r="CLC75" s="296"/>
      <c r="CLD75" s="296"/>
      <c r="CLE75" s="296"/>
      <c r="CLF75" s="296"/>
      <c r="CLG75" s="296"/>
      <c r="CLH75" s="296"/>
      <c r="CLI75" s="296"/>
      <c r="CLJ75" s="296"/>
      <c r="CLK75" s="296"/>
      <c r="CLL75" s="296"/>
      <c r="CLM75" s="296"/>
      <c r="CLN75" s="296"/>
      <c r="CLO75" s="296"/>
      <c r="CLP75" s="296"/>
      <c r="CLQ75" s="296"/>
      <c r="CLR75" s="296"/>
      <c r="CLS75" s="296"/>
      <c r="CLT75" s="296"/>
      <c r="CLU75" s="296"/>
      <c r="CLV75" s="296"/>
      <c r="CLW75" s="296"/>
      <c r="CLX75" s="296"/>
      <c r="CLY75" s="296"/>
      <c r="CLZ75" s="296"/>
      <c r="CMA75" s="296"/>
      <c r="CMB75" s="296"/>
      <c r="CMC75" s="296"/>
      <c r="CMD75" s="296"/>
      <c r="CME75" s="296"/>
      <c r="CMF75" s="296"/>
      <c r="CMG75" s="296"/>
      <c r="CMH75" s="296"/>
      <c r="CMI75" s="296"/>
      <c r="CMJ75" s="296"/>
      <c r="CMK75" s="296"/>
      <c r="CML75" s="296"/>
      <c r="CMM75" s="296"/>
      <c r="CMN75" s="296"/>
      <c r="CMO75" s="296"/>
      <c r="CMP75" s="296"/>
      <c r="CMQ75" s="296"/>
      <c r="CMR75" s="296"/>
      <c r="CMS75" s="296"/>
      <c r="CMT75" s="296"/>
      <c r="CMU75" s="296"/>
      <c r="CMV75" s="296"/>
      <c r="CMW75" s="296"/>
      <c r="CMX75" s="296"/>
      <c r="CMY75" s="296"/>
      <c r="CMZ75" s="296"/>
      <c r="CNA75" s="296"/>
      <c r="CNB75" s="296"/>
      <c r="CNC75" s="296"/>
      <c r="CND75" s="296"/>
      <c r="CNE75" s="296"/>
      <c r="CNF75" s="296"/>
      <c r="CNG75" s="296"/>
      <c r="CNH75" s="296"/>
      <c r="CNI75" s="296"/>
      <c r="CNJ75" s="296"/>
      <c r="CNK75" s="296"/>
      <c r="CNL75" s="296"/>
      <c r="CNM75" s="296"/>
      <c r="CNN75" s="296"/>
      <c r="CNO75" s="296"/>
      <c r="CNP75" s="296"/>
      <c r="CNQ75" s="296"/>
      <c r="CNR75" s="296"/>
      <c r="CNS75" s="296"/>
      <c r="CNT75" s="296"/>
      <c r="CNU75" s="296"/>
      <c r="CNV75" s="296"/>
      <c r="CNW75" s="296"/>
      <c r="CNX75" s="296"/>
      <c r="CNY75" s="296"/>
      <c r="CNZ75" s="296"/>
      <c r="COA75" s="296"/>
      <c r="COB75" s="296"/>
      <c r="COC75" s="296"/>
      <c r="COD75" s="296"/>
      <c r="COE75" s="296"/>
      <c r="COF75" s="296"/>
      <c r="COG75" s="296"/>
      <c r="COH75" s="296"/>
      <c r="COI75" s="296"/>
      <c r="COJ75" s="296"/>
      <c r="COK75" s="296"/>
      <c r="COL75" s="296"/>
      <c r="COM75" s="296"/>
      <c r="CON75" s="296"/>
      <c r="COO75" s="296"/>
      <c r="COP75" s="296"/>
      <c r="COQ75" s="296"/>
      <c r="COR75" s="296"/>
      <c r="COS75" s="296"/>
      <c r="COT75" s="296"/>
      <c r="COU75" s="296"/>
      <c r="COV75" s="296"/>
      <c r="COW75" s="296"/>
      <c r="COX75" s="296"/>
      <c r="COY75" s="296"/>
      <c r="COZ75" s="296"/>
      <c r="CPA75" s="296"/>
      <c r="CPB75" s="296"/>
      <c r="CPC75" s="296"/>
      <c r="CPD75" s="296"/>
      <c r="CPE75" s="296"/>
      <c r="CPF75" s="296"/>
      <c r="CPG75" s="296"/>
      <c r="CPH75" s="296"/>
      <c r="CPI75" s="296"/>
      <c r="CPJ75" s="296"/>
      <c r="CPK75" s="296"/>
      <c r="CPL75" s="296"/>
      <c r="CPM75" s="296"/>
      <c r="CPN75" s="296"/>
      <c r="CPO75" s="296"/>
      <c r="CPP75" s="296"/>
      <c r="CPQ75" s="296"/>
      <c r="CPR75" s="296"/>
      <c r="CPS75" s="296"/>
      <c r="CPT75" s="296"/>
      <c r="CPU75" s="296"/>
      <c r="CPV75" s="296"/>
      <c r="CPW75" s="296"/>
      <c r="CPX75" s="296"/>
      <c r="CPY75" s="296"/>
      <c r="CPZ75" s="296"/>
      <c r="CQA75" s="296"/>
      <c r="CQB75" s="296"/>
      <c r="CQC75" s="296"/>
      <c r="CQD75" s="296"/>
      <c r="CQE75" s="296"/>
      <c r="CQF75" s="296"/>
      <c r="CQG75" s="296"/>
      <c r="CQH75" s="296"/>
      <c r="CQI75" s="296"/>
      <c r="CQJ75" s="296"/>
      <c r="CQK75" s="296"/>
      <c r="CQL75" s="296"/>
      <c r="CQM75" s="296"/>
      <c r="CQN75" s="296"/>
      <c r="CQO75" s="296"/>
      <c r="CQP75" s="296"/>
      <c r="CQQ75" s="296"/>
      <c r="CQR75" s="296"/>
      <c r="CQS75" s="296"/>
      <c r="CQT75" s="296"/>
      <c r="CQU75" s="296"/>
      <c r="CQV75" s="296"/>
      <c r="CQW75" s="296"/>
      <c r="CQX75" s="296"/>
      <c r="CQY75" s="296"/>
      <c r="CQZ75" s="296"/>
      <c r="CRA75" s="296"/>
      <c r="CRB75" s="296"/>
      <c r="CRC75" s="296"/>
      <c r="CRD75" s="296"/>
      <c r="CRE75" s="296"/>
      <c r="CRF75" s="296"/>
      <c r="CRG75" s="296"/>
      <c r="CRH75" s="296"/>
      <c r="CRI75" s="296"/>
      <c r="CRJ75" s="296"/>
      <c r="CRK75" s="296"/>
      <c r="CRL75" s="296"/>
      <c r="CRM75" s="296"/>
      <c r="CRN75" s="296"/>
      <c r="CRO75" s="296"/>
      <c r="CRP75" s="296"/>
      <c r="CRQ75" s="296"/>
      <c r="CRR75" s="296"/>
      <c r="CRS75" s="296"/>
      <c r="CRT75" s="296"/>
      <c r="CRU75" s="296"/>
      <c r="CRV75" s="296"/>
      <c r="CRW75" s="296"/>
      <c r="CRX75" s="296"/>
      <c r="CRY75" s="296"/>
      <c r="CRZ75" s="296"/>
      <c r="CSA75" s="296"/>
      <c r="CSB75" s="296"/>
      <c r="CSC75" s="296"/>
      <c r="CSD75" s="296"/>
      <c r="CSE75" s="296"/>
      <c r="CSF75" s="296"/>
      <c r="CSG75" s="296"/>
      <c r="CSH75" s="296"/>
      <c r="CSI75" s="296"/>
      <c r="CSJ75" s="296"/>
      <c r="CSK75" s="296"/>
      <c r="CSL75" s="296"/>
      <c r="CSM75" s="296"/>
      <c r="CSN75" s="296"/>
      <c r="CSO75" s="296"/>
      <c r="CSP75" s="296"/>
      <c r="CSQ75" s="296"/>
      <c r="CSR75" s="296"/>
      <c r="CSS75" s="296"/>
      <c r="CST75" s="296"/>
      <c r="CSU75" s="296"/>
      <c r="CSV75" s="296"/>
      <c r="CSW75" s="296"/>
      <c r="CSX75" s="296"/>
      <c r="CSY75" s="296"/>
      <c r="CSZ75" s="296"/>
      <c r="CTA75" s="296"/>
      <c r="CTB75" s="296"/>
      <c r="CTC75" s="296"/>
      <c r="CTD75" s="296"/>
      <c r="CTE75" s="296"/>
      <c r="CTF75" s="296"/>
      <c r="CTG75" s="296"/>
      <c r="CTH75" s="296"/>
      <c r="CTI75" s="296"/>
      <c r="CTJ75" s="296"/>
      <c r="CTK75" s="296"/>
      <c r="CTL75" s="296"/>
      <c r="CTM75" s="296"/>
      <c r="CTN75" s="296"/>
      <c r="CTO75" s="296"/>
      <c r="CTP75" s="296"/>
      <c r="CTQ75" s="296"/>
      <c r="CTR75" s="296"/>
      <c r="CTS75" s="296"/>
      <c r="CTT75" s="296"/>
      <c r="CTU75" s="296"/>
      <c r="CTV75" s="296"/>
      <c r="CTW75" s="296"/>
      <c r="CTX75" s="296"/>
      <c r="CTY75" s="296"/>
      <c r="CTZ75" s="296"/>
      <c r="CUA75" s="296"/>
      <c r="CUB75" s="296"/>
      <c r="CUC75" s="296"/>
      <c r="CUD75" s="296"/>
      <c r="CUE75" s="296"/>
      <c r="CUF75" s="296"/>
      <c r="CUG75" s="296"/>
      <c r="CUH75" s="296"/>
      <c r="CUI75" s="296"/>
      <c r="CUJ75" s="296"/>
      <c r="CUK75" s="296"/>
      <c r="CUL75" s="296"/>
      <c r="CUM75" s="296"/>
      <c r="CUN75" s="296"/>
      <c r="CUO75" s="296"/>
      <c r="CUP75" s="296"/>
      <c r="CUQ75" s="296"/>
      <c r="CUR75" s="296"/>
      <c r="CUS75" s="296"/>
      <c r="CUT75" s="296"/>
      <c r="CUU75" s="296"/>
      <c r="CUV75" s="296"/>
      <c r="CUW75" s="296"/>
      <c r="CUX75" s="296"/>
    </row>
    <row r="76" spans="1:2598" s="296" customFormat="1" ht="15" customHeight="1" x14ac:dyDescent="0.15">
      <c r="A76" s="323" t="s">
        <v>133</v>
      </c>
      <c r="B76" s="371" t="s">
        <v>45</v>
      </c>
      <c r="C76" s="410" t="s">
        <v>259</v>
      </c>
      <c r="D76" s="329">
        <v>0</v>
      </c>
      <c r="E76" s="328">
        <v>16680.754059999999</v>
      </c>
      <c r="F76" s="328">
        <v>13969.199335853085</v>
      </c>
      <c r="G76" s="329">
        <v>0</v>
      </c>
      <c r="H76" s="328">
        <v>18276.466499999999</v>
      </c>
      <c r="I76" s="305">
        <v>15325.954118088119</v>
      </c>
      <c r="J76" s="411">
        <v>0</v>
      </c>
      <c r="K76" s="328">
        <v>54.812059999999995</v>
      </c>
      <c r="L76" s="328">
        <v>67.252963394255886</v>
      </c>
      <c r="M76" s="329">
        <v>0</v>
      </c>
      <c r="N76" s="328">
        <v>42.133290000000002</v>
      </c>
      <c r="O76" s="305">
        <v>44.706731597321053</v>
      </c>
      <c r="P76" s="284"/>
      <c r="Q76" s="285"/>
      <c r="R76" s="375" t="str">
        <f t="shared" si="21"/>
        <v>12.1</v>
      </c>
      <c r="S76" s="371" t="str">
        <f t="shared" si="21"/>
        <v>GRAPHIC PAPERS</v>
      </c>
      <c r="T76" s="268" t="s">
        <v>60</v>
      </c>
      <c r="U76" s="423">
        <f>E76-(E77+E78+E79+E80)</f>
        <v>0</v>
      </c>
      <c r="V76" s="424">
        <f>F76-(F77+F78+F79+F80)</f>
        <v>0</v>
      </c>
      <c r="W76" s="424">
        <f>H76-(H77+H78+H79+H80)</f>
        <v>0</v>
      </c>
      <c r="X76" s="424">
        <f>I76-(I77+I78+I79+I80)</f>
        <v>0</v>
      </c>
      <c r="Y76" s="424">
        <f>K76-(K77+K78+K79+K80)</f>
        <v>0</v>
      </c>
      <c r="Z76" s="424">
        <f>L76-(L77+L78+L79+L80)</f>
        <v>0</v>
      </c>
      <c r="AA76" s="424">
        <f t="shared" ref="AA76:AB76" si="27">N76-(N77+N78+N79+N80)</f>
        <v>0</v>
      </c>
      <c r="AB76" s="425">
        <f t="shared" si="27"/>
        <v>0</v>
      </c>
      <c r="AC76" s="291"/>
      <c r="AD76" s="313" t="str">
        <f t="shared" si="23"/>
        <v>12.1</v>
      </c>
      <c r="AE76" s="371" t="str">
        <f t="shared" si="23"/>
        <v>GRAPHIC PAPERS</v>
      </c>
      <c r="AF76" s="268" t="s">
        <v>60</v>
      </c>
      <c r="AG76" s="314" t="str">
        <f>IF(ISNUMBER(#REF!+E76-K76),#REF!+E76-K76,IF(ISNUMBER(K76-E76),"NT " &amp; K76-E76,"…"))</f>
        <v>NT -16625.942</v>
      </c>
      <c r="AH76" s="315" t="str">
        <f>IF(ISNUMBER(#REF!+H76-N76),#REF!+H76-N76,IF(ISNUMBER(N76-H76),"NT " &amp; N76-H76,"…"))</f>
        <v>NT -18234.33321</v>
      </c>
    </row>
    <row r="77" spans="1:2598" s="296" customFormat="1" ht="15" customHeight="1" x14ac:dyDescent="0.15">
      <c r="A77" s="323" t="s">
        <v>203</v>
      </c>
      <c r="B77" s="316" t="s">
        <v>39</v>
      </c>
      <c r="C77" s="300" t="s">
        <v>259</v>
      </c>
      <c r="D77" s="304">
        <v>0</v>
      </c>
      <c r="E77" s="303">
        <v>1783.673</v>
      </c>
      <c r="F77" s="303">
        <v>1035.192005633769</v>
      </c>
      <c r="G77" s="304">
        <v>0</v>
      </c>
      <c r="H77" s="303">
        <v>1231.2869999999998</v>
      </c>
      <c r="I77" s="319">
        <v>716.17500108135198</v>
      </c>
      <c r="J77" s="306">
        <v>0</v>
      </c>
      <c r="K77" s="303">
        <v>0</v>
      </c>
      <c r="L77" s="303">
        <v>0</v>
      </c>
      <c r="M77" s="304">
        <v>0</v>
      </c>
      <c r="N77" s="303">
        <v>2.0209999999999999</v>
      </c>
      <c r="O77" s="319">
        <v>1.3136500000000004</v>
      </c>
      <c r="P77" s="284"/>
      <c r="Q77" s="285"/>
      <c r="R77" s="375" t="str">
        <f t="shared" si="21"/>
        <v>12.1.1</v>
      </c>
      <c r="S77" s="316" t="str">
        <f t="shared" si="21"/>
        <v>NEWSPRINT</v>
      </c>
      <c r="T77" s="309" t="s">
        <v>60</v>
      </c>
      <c r="U77" s="311"/>
      <c r="V77" s="311"/>
      <c r="W77" s="311"/>
      <c r="X77" s="311"/>
      <c r="Y77" s="311"/>
      <c r="Z77" s="311"/>
      <c r="AA77" s="311"/>
      <c r="AB77" s="312"/>
      <c r="AC77" s="285"/>
      <c r="AD77" s="313" t="str">
        <f t="shared" si="23"/>
        <v>12.1.1</v>
      </c>
      <c r="AE77" s="316" t="str">
        <f t="shared" si="23"/>
        <v>NEWSPRINT</v>
      </c>
      <c r="AF77" s="309" t="s">
        <v>60</v>
      </c>
      <c r="AG77" s="314" t="str">
        <f>IF(ISNUMBER(#REF!+E77-K77),#REF!+E77-K77,IF(ISNUMBER(K77-E77),"NT " &amp; K77-E77,"…"))</f>
        <v>NT -1783.673</v>
      </c>
      <c r="AH77" s="315" t="str">
        <f>IF(ISNUMBER(#REF!+H77-N77),#REF!+H77-N77,IF(ISNUMBER(N77-H77),"NT " &amp; N77-H77,"…"))</f>
        <v>NT -1229.266</v>
      </c>
    </row>
    <row r="78" spans="1:2598" s="296" customFormat="1" ht="15" customHeight="1" x14ac:dyDescent="0.15">
      <c r="A78" s="323" t="s">
        <v>204</v>
      </c>
      <c r="B78" s="426" t="s">
        <v>46</v>
      </c>
      <c r="C78" s="300" t="s">
        <v>259</v>
      </c>
      <c r="D78" s="304">
        <v>0</v>
      </c>
      <c r="E78" s="303">
        <v>507.36341000000004</v>
      </c>
      <c r="F78" s="303">
        <v>464.8746094122917</v>
      </c>
      <c r="G78" s="304">
        <v>0</v>
      </c>
      <c r="H78" s="303">
        <v>585.04132999999979</v>
      </c>
      <c r="I78" s="319">
        <v>496.64088461592928</v>
      </c>
      <c r="J78" s="306">
        <v>0</v>
      </c>
      <c r="K78" s="303">
        <v>44.015000000000001</v>
      </c>
      <c r="L78" s="303">
        <v>51.691643394255877</v>
      </c>
      <c r="M78" s="304">
        <v>0</v>
      </c>
      <c r="N78" s="303">
        <v>2.0767099999999998</v>
      </c>
      <c r="O78" s="319">
        <v>1.9401027588571247</v>
      </c>
      <c r="P78" s="284"/>
      <c r="Q78" s="285"/>
      <c r="R78" s="375" t="str">
        <f t="shared" si="21"/>
        <v>12.1.2</v>
      </c>
      <c r="S78" s="316" t="str">
        <f t="shared" si="21"/>
        <v>UNCOATED MECHANICAL</v>
      </c>
      <c r="T78" s="309" t="s">
        <v>60</v>
      </c>
      <c r="U78" s="311"/>
      <c r="V78" s="311"/>
      <c r="W78" s="311"/>
      <c r="X78" s="311"/>
      <c r="Y78" s="311"/>
      <c r="Z78" s="311"/>
      <c r="AA78" s="311"/>
      <c r="AB78" s="312"/>
      <c r="AC78" s="285"/>
      <c r="AD78" s="313" t="str">
        <f t="shared" si="23"/>
        <v>12.1.2</v>
      </c>
      <c r="AE78" s="316" t="str">
        <f t="shared" si="23"/>
        <v>UNCOATED MECHANICAL</v>
      </c>
      <c r="AF78" s="309" t="s">
        <v>60</v>
      </c>
      <c r="AG78" s="314" t="str">
        <f>IF(ISNUMBER(#REF!+E78-K78),#REF!+E78-K78,IF(ISNUMBER(K78-E78),"NT " &amp; K78-E78,"…"))</f>
        <v>NT -463.34841</v>
      </c>
      <c r="AH78" s="315" t="str">
        <f>IF(ISNUMBER(#REF!+H78-N78),#REF!+H78-N78,IF(ISNUMBER(N78-H78),"NT " &amp; N78-H78,"…"))</f>
        <v>NT -582.96462</v>
      </c>
    </row>
    <row r="79" spans="1:2598" s="296" customFormat="1" ht="15" customHeight="1" x14ac:dyDescent="0.15">
      <c r="A79" s="323" t="s">
        <v>205</v>
      </c>
      <c r="B79" s="316" t="s">
        <v>47</v>
      </c>
      <c r="C79" s="300" t="s">
        <v>259</v>
      </c>
      <c r="D79" s="304">
        <v>0</v>
      </c>
      <c r="E79" s="303">
        <v>10644.768759999999</v>
      </c>
      <c r="F79" s="303">
        <v>9344.6759039607077</v>
      </c>
      <c r="G79" s="304">
        <v>0</v>
      </c>
      <c r="H79" s="303">
        <v>12042.462149999998</v>
      </c>
      <c r="I79" s="319">
        <v>10363.538156536737</v>
      </c>
      <c r="J79" s="306">
        <v>0</v>
      </c>
      <c r="K79" s="303">
        <v>6.0892499999999998</v>
      </c>
      <c r="L79" s="303">
        <v>10.009259999999999</v>
      </c>
      <c r="M79" s="304">
        <v>0</v>
      </c>
      <c r="N79" s="303">
        <v>36.113430000000001</v>
      </c>
      <c r="O79" s="319">
        <v>37.808608482506415</v>
      </c>
      <c r="P79" s="284"/>
      <c r="Q79" s="285"/>
      <c r="R79" s="375" t="str">
        <f t="shared" si="21"/>
        <v>12.1.3</v>
      </c>
      <c r="S79" s="316" t="str">
        <f t="shared" si="21"/>
        <v>UNCOATED WOODFREE</v>
      </c>
      <c r="T79" s="309" t="s">
        <v>60</v>
      </c>
      <c r="U79" s="311"/>
      <c r="V79" s="311"/>
      <c r="W79" s="311"/>
      <c r="X79" s="311"/>
      <c r="Y79" s="311"/>
      <c r="Z79" s="311"/>
      <c r="AA79" s="311"/>
      <c r="AB79" s="312"/>
      <c r="AC79" s="285"/>
      <c r="AD79" s="313" t="str">
        <f t="shared" si="23"/>
        <v>12.1.3</v>
      </c>
      <c r="AE79" s="316" t="str">
        <f t="shared" si="23"/>
        <v>UNCOATED WOODFREE</v>
      </c>
      <c r="AF79" s="309" t="s">
        <v>60</v>
      </c>
      <c r="AG79" s="314" t="str">
        <f>IF(ISNUMBER(#REF!+E79-K79),#REF!+E79-K79,IF(ISNUMBER(K79-E79),"NT " &amp; K79-E79,"…"))</f>
        <v>NT -10638.67951</v>
      </c>
      <c r="AH79" s="315" t="str">
        <f>IF(ISNUMBER(#REF!+H79-N79),#REF!+H79-N79,IF(ISNUMBER(N79-H79),"NT " &amp; N79-H79,"…"))</f>
        <v>NT -12006.34872</v>
      </c>
    </row>
    <row r="80" spans="1:2598" s="296" customFormat="1" ht="15" customHeight="1" x14ac:dyDescent="0.15">
      <c r="A80" s="323" t="s">
        <v>206</v>
      </c>
      <c r="B80" s="384" t="s">
        <v>48</v>
      </c>
      <c r="C80" s="300" t="s">
        <v>259</v>
      </c>
      <c r="D80" s="304">
        <v>0</v>
      </c>
      <c r="E80" s="303">
        <v>3744.9488899999997</v>
      </c>
      <c r="F80" s="303">
        <v>3124.4568168463165</v>
      </c>
      <c r="G80" s="304">
        <v>0</v>
      </c>
      <c r="H80" s="303">
        <v>4417.6760200000008</v>
      </c>
      <c r="I80" s="319">
        <v>3749.6000758540986</v>
      </c>
      <c r="J80" s="306">
        <v>0</v>
      </c>
      <c r="K80" s="303">
        <v>4.7078100000000003</v>
      </c>
      <c r="L80" s="303">
        <v>5.55206</v>
      </c>
      <c r="M80" s="304">
        <v>0</v>
      </c>
      <c r="N80" s="303">
        <v>1.9221499999999998</v>
      </c>
      <c r="O80" s="319">
        <v>3.644370355957518</v>
      </c>
      <c r="P80" s="284"/>
      <c r="Q80" s="285"/>
      <c r="R80" s="375" t="str">
        <f t="shared" si="21"/>
        <v>12.1.4</v>
      </c>
      <c r="S80" s="316" t="str">
        <f t="shared" si="21"/>
        <v>COATED PAPERS</v>
      </c>
      <c r="T80" s="309" t="s">
        <v>60</v>
      </c>
      <c r="U80" s="311"/>
      <c r="V80" s="311"/>
      <c r="W80" s="311"/>
      <c r="X80" s="311"/>
      <c r="Y80" s="311"/>
      <c r="Z80" s="311"/>
      <c r="AA80" s="311"/>
      <c r="AB80" s="312"/>
      <c r="AC80" s="285"/>
      <c r="AD80" s="313" t="str">
        <f t="shared" si="23"/>
        <v>12.1.4</v>
      </c>
      <c r="AE80" s="316" t="str">
        <f t="shared" si="23"/>
        <v>COATED PAPERS</v>
      </c>
      <c r="AF80" s="309" t="s">
        <v>60</v>
      </c>
      <c r="AG80" s="314" t="str">
        <f>IF(ISNUMBER(#REF!+E80-K80),#REF!+E80-K80,IF(ISNUMBER(K80-E80),"NT " &amp; K80-E80,"…"))</f>
        <v>NT -3740.24108</v>
      </c>
      <c r="AH80" s="315" t="str">
        <f>IF(ISNUMBER(#REF!+H80-N80),#REF!+H80-N80,IF(ISNUMBER(N80-H80),"NT " &amp; N80-H80,"…"))</f>
        <v>NT -4415.75387</v>
      </c>
    </row>
    <row r="81" spans="1:34" s="296" customFormat="1" ht="15" customHeight="1" x14ac:dyDescent="0.15">
      <c r="A81" s="298">
        <v>12.2</v>
      </c>
      <c r="B81" s="427" t="s">
        <v>127</v>
      </c>
      <c r="C81" s="300" t="s">
        <v>259</v>
      </c>
      <c r="D81" s="304">
        <v>0</v>
      </c>
      <c r="E81" s="303">
        <v>3681.057630000003</v>
      </c>
      <c r="F81" s="303">
        <v>4369.470344955309</v>
      </c>
      <c r="G81" s="304">
        <v>0</v>
      </c>
      <c r="H81" s="303">
        <v>4578.2611500000003</v>
      </c>
      <c r="I81" s="319">
        <v>5492.0863615996459</v>
      </c>
      <c r="J81" s="306">
        <v>0</v>
      </c>
      <c r="K81" s="303">
        <v>1.323</v>
      </c>
      <c r="L81" s="303">
        <v>2.4360000000000004</v>
      </c>
      <c r="M81" s="304">
        <v>0</v>
      </c>
      <c r="N81" s="303">
        <v>9.9440000000000008</v>
      </c>
      <c r="O81" s="319">
        <v>10.515280000000001</v>
      </c>
      <c r="P81" s="284"/>
      <c r="Q81" s="285"/>
      <c r="R81" s="307">
        <f t="shared" si="21"/>
        <v>12.2</v>
      </c>
      <c r="S81" s="371" t="str">
        <f t="shared" si="21"/>
        <v>HOUSEHOLD AND SANITARY PAPERS</v>
      </c>
      <c r="T81" s="309" t="s">
        <v>60</v>
      </c>
      <c r="U81" s="311"/>
      <c r="V81" s="311"/>
      <c r="W81" s="311"/>
      <c r="X81" s="311"/>
      <c r="Y81" s="311"/>
      <c r="Z81" s="311"/>
      <c r="AA81" s="311"/>
      <c r="AB81" s="312"/>
      <c r="AC81" s="285"/>
      <c r="AD81" s="313">
        <f t="shared" si="23"/>
        <v>12.2</v>
      </c>
      <c r="AE81" s="371" t="str">
        <f t="shared" si="23"/>
        <v>HOUSEHOLD AND SANITARY PAPERS</v>
      </c>
      <c r="AF81" s="309" t="s">
        <v>60</v>
      </c>
      <c r="AG81" s="314" t="str">
        <f>IF(ISNUMBER(#REF!+E81-K81),#REF!+E81-K81,IF(ISNUMBER(K81-E81),"NT " &amp; K81-E81,"…"))</f>
        <v>NT -3679.73463</v>
      </c>
      <c r="AH81" s="315" t="str">
        <f>IF(ISNUMBER(#REF!+H81-N81),#REF!+H81-N81,IF(ISNUMBER(N81-H81),"NT " &amp; N81-H81,"…"))</f>
        <v>NT -4568.31715</v>
      </c>
    </row>
    <row r="82" spans="1:34" s="296" customFormat="1" ht="15" customHeight="1" x14ac:dyDescent="0.15">
      <c r="A82" s="323">
        <v>12.3</v>
      </c>
      <c r="B82" s="371" t="s">
        <v>49</v>
      </c>
      <c r="C82" s="410" t="s">
        <v>259</v>
      </c>
      <c r="D82" s="329">
        <v>0</v>
      </c>
      <c r="E82" s="328">
        <v>16782.989030000004</v>
      </c>
      <c r="F82" s="328">
        <v>13831.740581989863</v>
      </c>
      <c r="G82" s="329">
        <v>0</v>
      </c>
      <c r="H82" s="328">
        <v>20271.657910000002</v>
      </c>
      <c r="I82" s="305">
        <v>17692.908963454807</v>
      </c>
      <c r="J82" s="411">
        <v>0</v>
      </c>
      <c r="K82" s="328">
        <v>260.36659999999995</v>
      </c>
      <c r="L82" s="328">
        <v>125.88168980340215</v>
      </c>
      <c r="M82" s="329">
        <v>0</v>
      </c>
      <c r="N82" s="328">
        <v>724.08459999999991</v>
      </c>
      <c r="O82" s="305">
        <v>337.99285643852841</v>
      </c>
      <c r="P82" s="284"/>
      <c r="Q82" s="285"/>
      <c r="R82" s="375">
        <f t="shared" si="21"/>
        <v>12.3</v>
      </c>
      <c r="S82" s="371" t="str">
        <f t="shared" si="21"/>
        <v>PACKAGING MATERIALS</v>
      </c>
      <c r="T82" s="268" t="s">
        <v>60</v>
      </c>
      <c r="U82" s="339">
        <f>E82-(E83+E84+E85+E86)</f>
        <v>-5308.3497899999929</v>
      </c>
      <c r="V82" s="326">
        <f>F82-(F83+F84+F85+F86)</f>
        <v>-2252.4034376294112</v>
      </c>
      <c r="W82" s="326">
        <f>H82-(H83+H84+H85+H86)</f>
        <v>-7380.4758699999984</v>
      </c>
      <c r="X82" s="326">
        <f>I82-(I83+I84+I85+I86)</f>
        <v>-3385.8592246535081</v>
      </c>
      <c r="Y82" s="326">
        <f>K82-(K83+K84+K85+K86)</f>
        <v>-77.088000000000022</v>
      </c>
      <c r="Z82" s="326">
        <f>L82-(L83+L84+L85+L86)</f>
        <v>-30.645689999999988</v>
      </c>
      <c r="AA82" s="326">
        <f t="shared" ref="AA82:AB82" si="28">N82-(N83+N84+N85+N86)</f>
        <v>-498.11700000000019</v>
      </c>
      <c r="AB82" s="340">
        <f t="shared" si="28"/>
        <v>-223.01602809338522</v>
      </c>
      <c r="AC82" s="291"/>
      <c r="AD82" s="313">
        <f t="shared" si="23"/>
        <v>12.3</v>
      </c>
      <c r="AE82" s="371" t="str">
        <f t="shared" si="23"/>
        <v>PACKAGING MATERIALS</v>
      </c>
      <c r="AF82" s="268" t="s">
        <v>60</v>
      </c>
      <c r="AG82" s="314" t="str">
        <f>IF(ISNUMBER(#REF!+E82-K82),#REF!+E82-K82,IF(ISNUMBER(K82-E82),"NT " &amp; K82-E82,"…"))</f>
        <v>NT -16522.62243</v>
      </c>
      <c r="AH82" s="315" t="str">
        <f>IF(ISNUMBER(#REF!+H82-N82),#REF!+H82-N82,IF(ISNUMBER(N82-H82),"NT " &amp; N82-H82,"…"))</f>
        <v>NT -19547.57331</v>
      </c>
    </row>
    <row r="83" spans="1:34" s="296" customFormat="1" ht="15" customHeight="1" x14ac:dyDescent="0.15">
      <c r="A83" s="323" t="s">
        <v>207</v>
      </c>
      <c r="B83" s="316" t="s">
        <v>50</v>
      </c>
      <c r="C83" s="300" t="s">
        <v>259</v>
      </c>
      <c r="D83" s="386">
        <v>0</v>
      </c>
      <c r="E83" s="303">
        <v>10616.699579999999</v>
      </c>
      <c r="F83" s="303">
        <v>4504.8068752588242</v>
      </c>
      <c r="G83" s="304">
        <v>0</v>
      </c>
      <c r="H83" s="303">
        <v>14760.95174</v>
      </c>
      <c r="I83" s="319">
        <v>6771.718449307009</v>
      </c>
      <c r="J83" s="330">
        <v>0</v>
      </c>
      <c r="K83" s="328">
        <v>154.17599999999999</v>
      </c>
      <c r="L83" s="328">
        <v>61.291379999999997</v>
      </c>
      <c r="M83" s="329">
        <v>0</v>
      </c>
      <c r="N83" s="328">
        <v>996.23400000000015</v>
      </c>
      <c r="O83" s="319">
        <v>446.03205618677043</v>
      </c>
      <c r="P83" s="284"/>
      <c r="Q83" s="285"/>
      <c r="R83" s="375" t="str">
        <f t="shared" si="21"/>
        <v>12.3.1</v>
      </c>
      <c r="S83" s="316" t="str">
        <f t="shared" si="21"/>
        <v>CASE MATERIALS</v>
      </c>
      <c r="T83" s="309" t="s">
        <v>60</v>
      </c>
      <c r="U83" s="311"/>
      <c r="V83" s="311"/>
      <c r="W83" s="311"/>
      <c r="X83" s="311"/>
      <c r="Y83" s="311"/>
      <c r="Z83" s="311"/>
      <c r="AA83" s="311"/>
      <c r="AB83" s="312"/>
      <c r="AC83" s="285"/>
      <c r="AD83" s="313" t="str">
        <f t="shared" si="23"/>
        <v>12.3.1</v>
      </c>
      <c r="AE83" s="316" t="str">
        <f t="shared" si="23"/>
        <v>CASE MATERIALS</v>
      </c>
      <c r="AF83" s="309" t="s">
        <v>60</v>
      </c>
      <c r="AG83" s="314" t="str">
        <f>IF(ISNUMBER(#REF!+E83-K83),#REF!+E83-K83,IF(ISNUMBER(K83-E83),"NT " &amp; K83-E83,"…"))</f>
        <v>NT -10462.52358</v>
      </c>
      <c r="AH83" s="315" t="str">
        <f>IF(ISNUMBER(#REF!+H83-N83),#REF!+H83-N83,IF(ISNUMBER(N83-H83),"NT " &amp; N83-H83,"…"))</f>
        <v>NT -13764.71774</v>
      </c>
    </row>
    <row r="84" spans="1:34" s="296" customFormat="1" ht="15" customHeight="1" x14ac:dyDescent="0.15">
      <c r="A84" s="323" t="s">
        <v>208</v>
      </c>
      <c r="B84" s="316" t="s">
        <v>83</v>
      </c>
      <c r="C84" s="300" t="s">
        <v>259</v>
      </c>
      <c r="D84" s="386">
        <v>0</v>
      </c>
      <c r="E84" s="303">
        <v>7823.8249399999995</v>
      </c>
      <c r="F84" s="303">
        <v>8073.1953792438526</v>
      </c>
      <c r="G84" s="304">
        <v>0</v>
      </c>
      <c r="H84" s="303">
        <v>9407.6002499999995</v>
      </c>
      <c r="I84" s="319">
        <v>10924.429232401089</v>
      </c>
      <c r="J84" s="330">
        <v>0</v>
      </c>
      <c r="K84" s="328">
        <v>1.6075999999999999</v>
      </c>
      <c r="L84" s="328">
        <v>2.2790382355599745</v>
      </c>
      <c r="M84" s="329">
        <v>0</v>
      </c>
      <c r="N84" s="328">
        <v>1.0500000000000001E-2</v>
      </c>
      <c r="O84" s="319">
        <v>3.279355711299644E-2</v>
      </c>
      <c r="P84" s="284"/>
      <c r="Q84" s="285"/>
      <c r="R84" s="375" t="str">
        <f t="shared" si="21"/>
        <v>12.3.2</v>
      </c>
      <c r="S84" s="316" t="str">
        <f t="shared" si="21"/>
        <v>CARTONBOARD</v>
      </c>
      <c r="T84" s="309" t="s">
        <v>60</v>
      </c>
      <c r="U84" s="311"/>
      <c r="V84" s="311"/>
      <c r="W84" s="311"/>
      <c r="X84" s="311"/>
      <c r="Y84" s="311"/>
      <c r="Z84" s="311"/>
      <c r="AA84" s="311"/>
      <c r="AB84" s="312"/>
      <c r="AC84" s="285"/>
      <c r="AD84" s="313" t="str">
        <f t="shared" si="23"/>
        <v>12.3.2</v>
      </c>
      <c r="AE84" s="316" t="str">
        <f t="shared" si="23"/>
        <v>CARTONBOARD</v>
      </c>
      <c r="AF84" s="309" t="s">
        <v>60</v>
      </c>
      <c r="AG84" s="314" t="str">
        <f>IF(ISNUMBER(#REF!+E84-K84),#REF!+E84-K84,IF(ISNUMBER(K84-E84),"NT " &amp; K84-E84,"…"))</f>
        <v>NT -7822.21734</v>
      </c>
      <c r="AH84" s="315" t="str">
        <f>IF(ISNUMBER(#REF!+H84-N84),#REF!+H84-N84,IF(ISNUMBER(N84-H84),"NT " &amp; N84-H84,"…"))</f>
        <v>NT -9407.58975</v>
      </c>
    </row>
    <row r="85" spans="1:34" s="296" customFormat="1" ht="15" customHeight="1" x14ac:dyDescent="0.15">
      <c r="A85" s="323" t="s">
        <v>209</v>
      </c>
      <c r="B85" s="316" t="s">
        <v>51</v>
      </c>
      <c r="C85" s="300" t="s">
        <v>259</v>
      </c>
      <c r="D85" s="428">
        <v>0</v>
      </c>
      <c r="E85" s="429">
        <v>3183.4289000000008</v>
      </c>
      <c r="F85" s="429">
        <v>3277.7344675270933</v>
      </c>
      <c r="G85" s="428">
        <v>0</v>
      </c>
      <c r="H85" s="429">
        <v>2904.7927300000001</v>
      </c>
      <c r="I85" s="430">
        <v>3062.5460230741073</v>
      </c>
      <c r="J85" s="306">
        <v>0</v>
      </c>
      <c r="K85" s="303">
        <v>36.400999999999996</v>
      </c>
      <c r="L85" s="303">
        <v>26.101681567842174</v>
      </c>
      <c r="M85" s="304">
        <v>0</v>
      </c>
      <c r="N85" s="303">
        <v>11.583099999999998</v>
      </c>
      <c r="O85" s="430">
        <v>18.510414788030218</v>
      </c>
      <c r="P85" s="284"/>
      <c r="Q85" s="285"/>
      <c r="R85" s="375" t="str">
        <f t="shared" si="21"/>
        <v>12.3.3</v>
      </c>
      <c r="S85" s="316" t="str">
        <f t="shared" si="21"/>
        <v>WRAPPING PAPERS</v>
      </c>
      <c r="T85" s="309" t="s">
        <v>60</v>
      </c>
      <c r="U85" s="311"/>
      <c r="V85" s="311"/>
      <c r="W85" s="311"/>
      <c r="X85" s="311"/>
      <c r="Y85" s="311"/>
      <c r="Z85" s="311"/>
      <c r="AA85" s="311"/>
      <c r="AB85" s="312"/>
      <c r="AC85" s="285"/>
      <c r="AD85" s="313" t="str">
        <f t="shared" si="23"/>
        <v>12.3.3</v>
      </c>
      <c r="AE85" s="316" t="str">
        <f t="shared" si="23"/>
        <v>WRAPPING PAPERS</v>
      </c>
      <c r="AF85" s="309" t="s">
        <v>60</v>
      </c>
      <c r="AG85" s="314" t="str">
        <f>IF(ISNUMBER(#REF!+E85-K85),#REF!+E85-K85,IF(ISNUMBER(K85-E85),"NT " &amp; K85-E85,"…"))</f>
        <v>NT -3147.0279</v>
      </c>
      <c r="AH85" s="315" t="str">
        <f>IF(ISNUMBER(#REF!+H85-N85),#REF!+H85-N85,IF(ISNUMBER(N85-H85),"NT " &amp; N85-H85,"…"))</f>
        <v>NT -2893.20963</v>
      </c>
    </row>
    <row r="86" spans="1:34" s="296" customFormat="1" ht="15" customHeight="1" x14ac:dyDescent="0.15">
      <c r="A86" s="323" t="s">
        <v>210</v>
      </c>
      <c r="B86" s="384" t="s">
        <v>52</v>
      </c>
      <c r="C86" s="300" t="s">
        <v>259</v>
      </c>
      <c r="D86" s="304">
        <v>0</v>
      </c>
      <c r="E86" s="303">
        <v>467.3854</v>
      </c>
      <c r="F86" s="303">
        <v>228.40729758950326</v>
      </c>
      <c r="G86" s="304">
        <v>0</v>
      </c>
      <c r="H86" s="303">
        <v>578.78906000000018</v>
      </c>
      <c r="I86" s="319">
        <v>320.07448332611034</v>
      </c>
      <c r="J86" s="306">
        <v>0</v>
      </c>
      <c r="K86" s="303">
        <v>145.26999999999998</v>
      </c>
      <c r="L86" s="303">
        <v>66.855279999999993</v>
      </c>
      <c r="M86" s="304">
        <v>0</v>
      </c>
      <c r="N86" s="303">
        <v>214.37400000000002</v>
      </c>
      <c r="O86" s="319">
        <v>96.433619999999991</v>
      </c>
      <c r="P86" s="284"/>
      <c r="Q86" s="285"/>
      <c r="R86" s="375" t="str">
        <f t="shared" si="21"/>
        <v>12.3.4</v>
      </c>
      <c r="S86" s="316" t="str">
        <f t="shared" si="21"/>
        <v>OTHER PAPERS MAINLY FOR PACKAGING</v>
      </c>
      <c r="T86" s="309" t="s">
        <v>60</v>
      </c>
      <c r="U86" s="311"/>
      <c r="V86" s="311"/>
      <c r="W86" s="311"/>
      <c r="X86" s="311"/>
      <c r="Y86" s="311"/>
      <c r="Z86" s="311"/>
      <c r="AA86" s="311"/>
      <c r="AB86" s="312"/>
      <c r="AC86" s="285"/>
      <c r="AD86" s="313" t="str">
        <f t="shared" si="23"/>
        <v>12.3.4</v>
      </c>
      <c r="AE86" s="316" t="str">
        <f t="shared" si="23"/>
        <v>OTHER PAPERS MAINLY FOR PACKAGING</v>
      </c>
      <c r="AF86" s="309" t="s">
        <v>60</v>
      </c>
      <c r="AG86" s="314" t="str">
        <f>IF(ISNUMBER(#REF!+E86-K86),#REF!+E86-K86,IF(ISNUMBER(K86-E86),"NT " &amp; K86-E86,"…"))</f>
        <v>NT -322.1154</v>
      </c>
      <c r="AH86" s="315" t="str">
        <f>IF(ISNUMBER(#REF!+H86-N86),#REF!+H86-N86,IF(ISNUMBER(N86-H86),"NT " &amp; N86-H86,"…"))</f>
        <v>NT -364.41506</v>
      </c>
    </row>
    <row r="87" spans="1:34" s="296" customFormat="1" ht="15" customHeight="1" thickBot="1" x14ac:dyDescent="0.2">
      <c r="A87" s="431">
        <v>12.4</v>
      </c>
      <c r="B87" s="432" t="s">
        <v>128</v>
      </c>
      <c r="C87" s="433" t="s">
        <v>259</v>
      </c>
      <c r="D87" s="434">
        <v>0</v>
      </c>
      <c r="E87" s="435">
        <v>506.73248000000012</v>
      </c>
      <c r="F87" s="435">
        <v>1269.9227460941211</v>
      </c>
      <c r="G87" s="434">
        <v>0</v>
      </c>
      <c r="H87" s="435">
        <v>514.8921600000001</v>
      </c>
      <c r="I87" s="436">
        <v>2227.0694360603216</v>
      </c>
      <c r="J87" s="437">
        <v>0</v>
      </c>
      <c r="K87" s="435">
        <v>66.724999999999994</v>
      </c>
      <c r="L87" s="435">
        <v>141.98326167668301</v>
      </c>
      <c r="M87" s="434">
        <v>0</v>
      </c>
      <c r="N87" s="435">
        <v>23.217100000000002</v>
      </c>
      <c r="O87" s="436">
        <v>26.358507014418077</v>
      </c>
      <c r="P87" s="284"/>
      <c r="Q87" s="285"/>
      <c r="R87" s="438">
        <f t="shared" si="21"/>
        <v>12.4</v>
      </c>
      <c r="S87" s="439" t="str">
        <f t="shared" si="21"/>
        <v>OTHER PAPER AND PAPERBOARD N.E.S. (NOT ELSEWHERE SPECIFIED)</v>
      </c>
      <c r="T87" s="440" t="s">
        <v>60</v>
      </c>
      <c r="U87" s="441"/>
      <c r="V87" s="441"/>
      <c r="W87" s="441"/>
      <c r="X87" s="441"/>
      <c r="Y87" s="441"/>
      <c r="Z87" s="441"/>
      <c r="AA87" s="441"/>
      <c r="AB87" s="442"/>
      <c r="AC87" s="285"/>
      <c r="AD87" s="443">
        <f t="shared" si="23"/>
        <v>12.4</v>
      </c>
      <c r="AE87" s="439" t="str">
        <f t="shared" si="23"/>
        <v>OTHER PAPER AND PAPERBOARD N.E.S. (NOT ELSEWHERE SPECIFIED)</v>
      </c>
      <c r="AF87" s="440" t="s">
        <v>60</v>
      </c>
      <c r="AG87" s="444" t="str">
        <f>IF(ISNUMBER(#REF!+E87-K87),#REF!+E87-K87,IF(ISNUMBER(K87-E87),"NT " &amp; K87-E87,"…"))</f>
        <v>NT -440.00748</v>
      </c>
      <c r="AH87" s="445" t="str">
        <f>IF(ISNUMBER(#REF!+H87-N87),#REF!+H87-N87,IF(ISNUMBER(N87-H87),"NT " &amp; N87-H87,"…"))</f>
        <v>NT -491.67506</v>
      </c>
    </row>
    <row r="88" spans="1:34" ht="21" customHeight="1" thickTop="1" x14ac:dyDescent="0.2">
      <c r="A88" s="446"/>
      <c r="B88" s="285"/>
      <c r="C88" s="447"/>
      <c r="D88" s="229"/>
      <c r="E88" s="448"/>
      <c r="F88" s="448"/>
      <c r="G88" s="449"/>
      <c r="H88" s="448"/>
      <c r="I88" s="448"/>
      <c r="J88" s="449"/>
      <c r="K88" s="448"/>
      <c r="L88" s="448"/>
      <c r="M88" s="449"/>
      <c r="N88" s="448"/>
      <c r="O88" s="448"/>
      <c r="Q88" s="214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</row>
    <row r="89" spans="1:34" ht="12.75" customHeight="1" x14ac:dyDescent="0.2">
      <c r="A89" s="450"/>
      <c r="B89" s="451"/>
      <c r="D89" s="450"/>
      <c r="E89" s="450"/>
      <c r="F89" s="450"/>
      <c r="G89" s="450"/>
      <c r="H89" s="450"/>
      <c r="I89" s="450"/>
      <c r="J89" s="450"/>
      <c r="K89" s="450"/>
      <c r="L89" s="450"/>
      <c r="M89" s="450"/>
      <c r="N89" s="450"/>
      <c r="O89" s="450"/>
      <c r="Q89" s="214"/>
      <c r="R89" s="284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</row>
    <row r="90" spans="1:34" ht="12.75" customHeight="1" x14ac:dyDescent="0.2">
      <c r="A90" s="450"/>
      <c r="B90" s="453"/>
      <c r="D90" s="450"/>
      <c r="E90" s="450"/>
      <c r="F90" s="450"/>
      <c r="G90" s="450"/>
      <c r="H90" s="450"/>
      <c r="I90" s="450"/>
      <c r="J90" s="450"/>
      <c r="K90" s="450"/>
      <c r="L90" s="450"/>
      <c r="M90" s="450"/>
      <c r="N90" s="450"/>
      <c r="O90" s="450"/>
      <c r="Q90" s="214"/>
      <c r="R90" s="284"/>
      <c r="S90" s="213"/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</row>
    <row r="91" spans="1:34" ht="12.75" customHeight="1" x14ac:dyDescent="0.2">
      <c r="A91" s="450"/>
      <c r="B91" s="450"/>
      <c r="D91" s="450"/>
      <c r="E91" s="450"/>
      <c r="F91" s="450"/>
      <c r="G91" s="450"/>
      <c r="H91" s="450"/>
      <c r="I91" s="450"/>
      <c r="J91" s="450"/>
      <c r="K91" s="450"/>
      <c r="L91" s="450"/>
      <c r="M91" s="450"/>
      <c r="N91" s="450"/>
      <c r="O91" s="450"/>
      <c r="Q91" s="214"/>
      <c r="R91" s="284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</row>
    <row r="92" spans="1:34" ht="12.75" customHeight="1" x14ac:dyDescent="0.2">
      <c r="A92" s="450"/>
      <c r="D92" s="450"/>
      <c r="E92" s="450"/>
      <c r="F92" s="450"/>
      <c r="G92" s="450"/>
      <c r="H92" s="450"/>
      <c r="I92" s="450"/>
      <c r="J92" s="450"/>
      <c r="K92" s="450"/>
      <c r="L92" s="450"/>
      <c r="M92" s="450"/>
      <c r="N92" s="450"/>
      <c r="O92" s="450"/>
      <c r="Q92" s="214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</row>
    <row r="93" spans="1:34" ht="12.75" customHeight="1" x14ac:dyDescent="0.2">
      <c r="A93" s="450"/>
      <c r="B93" s="450"/>
      <c r="D93" s="450"/>
      <c r="E93" s="450"/>
      <c r="F93" s="450"/>
      <c r="G93" s="450"/>
      <c r="H93" s="450"/>
      <c r="I93" s="450"/>
      <c r="J93" s="450"/>
      <c r="K93" s="450"/>
      <c r="L93" s="450"/>
      <c r="M93" s="450"/>
      <c r="N93" s="450"/>
      <c r="O93" s="450"/>
      <c r="Q93" s="214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</row>
    <row r="94" spans="1:34" ht="12.75" customHeight="1" x14ac:dyDescent="0.2">
      <c r="A94" s="450"/>
      <c r="B94" s="450"/>
      <c r="D94" s="450"/>
      <c r="E94" s="450"/>
      <c r="F94" s="450"/>
      <c r="G94" s="450"/>
      <c r="H94" s="450"/>
      <c r="I94" s="450"/>
      <c r="J94" s="450"/>
      <c r="K94" s="450"/>
      <c r="L94" s="450"/>
      <c r="M94" s="450"/>
      <c r="N94" s="450"/>
      <c r="O94" s="450"/>
      <c r="Q94" s="214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</row>
    <row r="95" spans="1:34" ht="12.75" customHeight="1" x14ac:dyDescent="0.2">
      <c r="A95" s="450"/>
      <c r="B95" s="450"/>
      <c r="D95" s="450"/>
      <c r="E95" s="450"/>
      <c r="F95" s="450"/>
      <c r="G95" s="450"/>
      <c r="H95" s="450"/>
      <c r="I95" s="450"/>
      <c r="J95" s="450"/>
      <c r="K95" s="450"/>
      <c r="L95" s="450"/>
      <c r="M95" s="450"/>
      <c r="N95" s="450"/>
      <c r="O95" s="450"/>
      <c r="Q95" s="214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</row>
    <row r="96" spans="1:34" ht="12.75" customHeight="1" x14ac:dyDescent="0.2">
      <c r="A96" s="450"/>
      <c r="B96" s="450"/>
      <c r="D96" s="450"/>
      <c r="E96" s="450"/>
      <c r="F96" s="450"/>
      <c r="G96" s="450"/>
      <c r="H96" s="450"/>
      <c r="I96" s="450"/>
      <c r="J96" s="450"/>
      <c r="K96" s="450"/>
      <c r="L96" s="450"/>
      <c r="M96" s="450"/>
      <c r="N96" s="450"/>
      <c r="O96" s="450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</row>
    <row r="97" spans="1:31" ht="12.75" customHeight="1" x14ac:dyDescent="0.2">
      <c r="A97" s="450"/>
      <c r="B97" s="450"/>
      <c r="D97" s="450"/>
      <c r="E97" s="450"/>
      <c r="F97" s="450"/>
      <c r="G97" s="450"/>
      <c r="H97" s="450"/>
      <c r="I97" s="450"/>
      <c r="J97" s="450"/>
      <c r="K97" s="450"/>
      <c r="L97" s="450"/>
      <c r="M97" s="450"/>
      <c r="N97" s="450"/>
      <c r="O97" s="450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</row>
    <row r="98" spans="1:31" ht="12.75" customHeight="1" x14ac:dyDescent="0.2">
      <c r="A98" s="450"/>
      <c r="B98" s="450"/>
      <c r="D98" s="450"/>
      <c r="E98" s="450"/>
      <c r="F98" s="450"/>
      <c r="G98" s="450"/>
      <c r="H98" s="450"/>
      <c r="I98" s="450"/>
      <c r="J98" s="450"/>
      <c r="K98" s="450"/>
      <c r="L98" s="450"/>
      <c r="M98" s="450"/>
      <c r="N98" s="450"/>
      <c r="O98" s="450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</row>
    <row r="99" spans="1:31" ht="12.75" customHeight="1" x14ac:dyDescent="0.2">
      <c r="A99" s="450"/>
      <c r="B99" s="450"/>
      <c r="D99" s="450"/>
      <c r="E99" s="450"/>
      <c r="F99" s="450"/>
      <c r="G99" s="450"/>
      <c r="H99" s="450"/>
      <c r="I99" s="450"/>
      <c r="J99" s="450"/>
      <c r="K99" s="450"/>
      <c r="L99" s="450"/>
      <c r="M99" s="450"/>
      <c r="N99" s="450"/>
      <c r="O99" s="450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</row>
    <row r="100" spans="1:31" ht="12.75" customHeight="1" x14ac:dyDescent="0.2">
      <c r="A100" s="450"/>
      <c r="B100" s="450"/>
      <c r="D100" s="450"/>
      <c r="E100" s="450"/>
      <c r="F100" s="450"/>
      <c r="G100" s="450"/>
      <c r="H100" s="450"/>
      <c r="I100" s="450"/>
      <c r="J100" s="450"/>
      <c r="K100" s="450"/>
      <c r="L100" s="450"/>
      <c r="M100" s="450"/>
      <c r="N100" s="450"/>
      <c r="O100" s="450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</row>
    <row r="101" spans="1:31" ht="12.75" customHeight="1" x14ac:dyDescent="0.2">
      <c r="A101" s="450"/>
      <c r="B101" s="450"/>
      <c r="D101" s="450"/>
      <c r="E101" s="450"/>
      <c r="F101" s="450"/>
      <c r="G101" s="450"/>
      <c r="H101" s="450"/>
      <c r="I101" s="450"/>
      <c r="J101" s="450"/>
      <c r="K101" s="450"/>
      <c r="L101" s="450"/>
      <c r="M101" s="450"/>
      <c r="N101" s="450"/>
      <c r="O101" s="450"/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/>
    </row>
    <row r="102" spans="1:31" ht="12.75" customHeight="1" x14ac:dyDescent="0.2">
      <c r="A102" s="450"/>
      <c r="B102" s="450"/>
      <c r="D102" s="450"/>
      <c r="E102" s="450"/>
      <c r="F102" s="450"/>
      <c r="G102" s="450"/>
      <c r="H102" s="450"/>
      <c r="I102" s="450"/>
      <c r="J102" s="450"/>
      <c r="K102" s="450"/>
      <c r="L102" s="450"/>
      <c r="M102" s="450"/>
      <c r="N102" s="450"/>
      <c r="O102" s="450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</row>
    <row r="103" spans="1:31" ht="12.75" customHeight="1" x14ac:dyDescent="0.2">
      <c r="A103" s="450"/>
      <c r="B103" s="450"/>
      <c r="D103" s="450"/>
      <c r="E103" s="450"/>
      <c r="F103" s="450"/>
      <c r="G103" s="450"/>
      <c r="H103" s="450"/>
      <c r="I103" s="450"/>
      <c r="J103" s="450"/>
      <c r="K103" s="450"/>
      <c r="L103" s="450"/>
      <c r="M103" s="450"/>
      <c r="N103" s="450"/>
      <c r="O103" s="450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</row>
    <row r="104" spans="1:31" ht="12.75" customHeight="1" x14ac:dyDescent="0.2">
      <c r="A104" s="450"/>
      <c r="B104" s="450"/>
      <c r="D104" s="450"/>
      <c r="E104" s="450"/>
      <c r="F104" s="450"/>
      <c r="G104" s="450"/>
      <c r="H104" s="450"/>
      <c r="I104" s="450"/>
      <c r="J104" s="450"/>
      <c r="K104" s="450"/>
      <c r="L104" s="450"/>
      <c r="M104" s="450"/>
      <c r="N104" s="450"/>
      <c r="O104" s="450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</row>
    <row r="105" spans="1:31" ht="12.75" customHeight="1" x14ac:dyDescent="0.2">
      <c r="A105" s="450"/>
      <c r="B105" s="450"/>
      <c r="D105" s="450"/>
      <c r="E105" s="450"/>
      <c r="F105" s="450"/>
      <c r="G105" s="450"/>
      <c r="H105" s="450"/>
      <c r="I105" s="450"/>
      <c r="J105" s="450"/>
      <c r="K105" s="450"/>
      <c r="L105" s="450"/>
      <c r="M105" s="450"/>
      <c r="N105" s="450"/>
      <c r="O105" s="450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</row>
    <row r="106" spans="1:31" ht="12.75" customHeight="1" x14ac:dyDescent="0.2">
      <c r="A106" s="450"/>
      <c r="B106" s="450"/>
      <c r="D106" s="450"/>
      <c r="E106" s="450"/>
      <c r="F106" s="450"/>
      <c r="G106" s="450"/>
      <c r="H106" s="450"/>
      <c r="I106" s="450"/>
      <c r="J106" s="450"/>
      <c r="K106" s="450"/>
      <c r="L106" s="450"/>
      <c r="M106" s="450"/>
      <c r="N106" s="450"/>
      <c r="O106" s="450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</row>
    <row r="107" spans="1:31" ht="12.75" customHeight="1" x14ac:dyDescent="0.2">
      <c r="A107" s="450"/>
      <c r="B107" s="450"/>
      <c r="D107" s="450"/>
      <c r="E107" s="450"/>
      <c r="F107" s="450"/>
      <c r="G107" s="450"/>
      <c r="H107" s="450"/>
      <c r="I107" s="450"/>
      <c r="J107" s="450"/>
      <c r="K107" s="450"/>
      <c r="L107" s="450"/>
      <c r="M107" s="450"/>
      <c r="N107" s="450"/>
      <c r="O107" s="450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</row>
    <row r="108" spans="1:31" ht="12.75" customHeight="1" x14ac:dyDescent="0.2">
      <c r="A108" s="450"/>
      <c r="B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</row>
    <row r="109" spans="1:31" ht="12.75" customHeight="1" x14ac:dyDescent="0.2">
      <c r="A109" s="450"/>
      <c r="B109" s="450"/>
      <c r="D109" s="450"/>
      <c r="E109" s="450"/>
      <c r="F109" s="450"/>
      <c r="G109" s="450"/>
      <c r="H109" s="450"/>
      <c r="I109" s="450"/>
      <c r="J109" s="450"/>
      <c r="K109" s="450"/>
      <c r="L109" s="450"/>
      <c r="M109" s="450"/>
      <c r="N109" s="450"/>
      <c r="O109" s="450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</row>
    <row r="110" spans="1:31" ht="12.75" customHeight="1" x14ac:dyDescent="0.2">
      <c r="A110" s="450"/>
      <c r="B110" s="450"/>
      <c r="D110" s="450"/>
      <c r="E110" s="450"/>
      <c r="F110" s="450"/>
      <c r="G110" s="450"/>
      <c r="H110" s="450"/>
      <c r="I110" s="450"/>
      <c r="J110" s="450"/>
      <c r="K110" s="450"/>
      <c r="L110" s="450"/>
      <c r="M110" s="450"/>
      <c r="N110" s="450"/>
      <c r="O110" s="450"/>
      <c r="R110" s="213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</row>
    <row r="111" spans="1:31" ht="12.75" customHeight="1" x14ac:dyDescent="0.2">
      <c r="A111" s="450"/>
      <c r="B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R111" s="213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/>
    </row>
    <row r="112" spans="1:31" ht="12.75" customHeight="1" x14ac:dyDescent="0.2">
      <c r="A112" s="450"/>
      <c r="B112" s="450"/>
      <c r="D112" s="450"/>
      <c r="E112" s="450"/>
      <c r="F112" s="450"/>
      <c r="G112" s="450"/>
      <c r="H112" s="450"/>
      <c r="I112" s="450"/>
      <c r="J112" s="450"/>
      <c r="K112" s="450"/>
      <c r="L112" s="450"/>
      <c r="M112" s="450"/>
      <c r="N112" s="450"/>
      <c r="O112" s="450"/>
      <c r="R112" s="213"/>
      <c r="S112" s="213"/>
      <c r="T112" s="213"/>
      <c r="U112" s="213"/>
      <c r="V112" s="213"/>
      <c r="W112" s="213"/>
      <c r="X112" s="213"/>
      <c r="Y112" s="213"/>
      <c r="Z112" s="213"/>
      <c r="AA112" s="213"/>
      <c r="AB112" s="213"/>
      <c r="AC112" s="213"/>
      <c r="AD112" s="213"/>
      <c r="AE112" s="213"/>
    </row>
    <row r="113" spans="1:54" ht="12.75" customHeight="1" x14ac:dyDescent="0.2">
      <c r="A113" s="450"/>
      <c r="B113" s="450"/>
      <c r="D113" s="450"/>
      <c r="E113" s="450"/>
      <c r="F113" s="450"/>
      <c r="G113" s="450"/>
      <c r="H113" s="450"/>
      <c r="I113" s="450"/>
      <c r="J113" s="450"/>
      <c r="K113" s="450"/>
      <c r="L113" s="450"/>
      <c r="M113" s="450"/>
      <c r="N113" s="450"/>
      <c r="O113" s="450"/>
      <c r="R113" s="213"/>
      <c r="S113" s="213"/>
      <c r="T113" s="213"/>
      <c r="U113" s="213"/>
      <c r="V113" s="213"/>
      <c r="W113" s="213"/>
      <c r="X113" s="213"/>
      <c r="Y113" s="213"/>
      <c r="Z113" s="213"/>
      <c r="AA113" s="213"/>
      <c r="AB113" s="213"/>
      <c r="AC113" s="213"/>
      <c r="AD113" s="213"/>
      <c r="AE113" s="213"/>
    </row>
    <row r="114" spans="1:54" ht="12.75" customHeight="1" x14ac:dyDescent="0.2">
      <c r="A114" s="450"/>
      <c r="B114" s="450"/>
      <c r="D114" s="450"/>
      <c r="E114" s="450"/>
      <c r="F114" s="450"/>
      <c r="G114" s="450"/>
      <c r="H114" s="450"/>
      <c r="I114" s="450"/>
      <c r="J114" s="450"/>
      <c r="K114" s="450"/>
      <c r="L114" s="450"/>
      <c r="M114" s="450"/>
      <c r="N114" s="450"/>
      <c r="O114" s="450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3"/>
      <c r="AB114" s="213"/>
      <c r="AC114" s="213"/>
      <c r="AD114" s="213"/>
      <c r="AE114" s="213"/>
    </row>
    <row r="115" spans="1:54" ht="12.75" customHeight="1" x14ac:dyDescent="0.2">
      <c r="A115" s="450"/>
      <c r="B115" s="450"/>
      <c r="D115" s="450"/>
      <c r="E115" s="450"/>
      <c r="F115" s="450"/>
      <c r="G115" s="450"/>
      <c r="H115" s="450"/>
      <c r="I115" s="450"/>
      <c r="J115" s="450"/>
      <c r="K115" s="450"/>
      <c r="L115" s="450"/>
      <c r="M115" s="450"/>
      <c r="N115" s="450"/>
      <c r="O115" s="450"/>
      <c r="R115" s="213"/>
      <c r="S115" s="213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  <c r="AE115" s="213"/>
    </row>
    <row r="116" spans="1:54" ht="12.75" customHeight="1" x14ac:dyDescent="0.2">
      <c r="A116" s="450"/>
      <c r="B116" s="450"/>
      <c r="D116" s="450"/>
      <c r="E116" s="450"/>
      <c r="F116" s="450"/>
      <c r="G116" s="450"/>
      <c r="H116" s="450"/>
      <c r="I116" s="450"/>
      <c r="J116" s="450"/>
      <c r="K116" s="450"/>
      <c r="L116" s="450"/>
      <c r="M116" s="450"/>
      <c r="N116" s="450"/>
      <c r="O116" s="450"/>
      <c r="R116" s="213"/>
      <c r="S116" s="213"/>
      <c r="T116" s="213"/>
      <c r="U116" s="213"/>
      <c r="V116" s="213"/>
      <c r="W116" s="213"/>
      <c r="X116" s="213"/>
      <c r="Y116" s="213"/>
      <c r="Z116" s="213"/>
      <c r="AA116" s="213"/>
      <c r="AB116" s="213"/>
      <c r="AC116" s="213"/>
      <c r="AD116" s="213"/>
      <c r="AE116" s="213"/>
    </row>
    <row r="117" spans="1:54" ht="12.75" customHeight="1" x14ac:dyDescent="0.2">
      <c r="A117" s="450"/>
      <c r="B117" s="450"/>
      <c r="D117" s="450"/>
      <c r="E117" s="450"/>
      <c r="F117" s="450"/>
      <c r="G117" s="450"/>
      <c r="H117" s="450"/>
      <c r="I117" s="450"/>
      <c r="J117" s="450"/>
      <c r="K117" s="450"/>
      <c r="L117" s="450"/>
      <c r="M117" s="450"/>
      <c r="N117" s="450"/>
      <c r="O117" s="450"/>
      <c r="R117" s="213"/>
      <c r="S117" s="213"/>
      <c r="T117" s="213"/>
      <c r="U117" s="213"/>
      <c r="V117" s="213"/>
      <c r="W117" s="213"/>
      <c r="X117" s="213"/>
      <c r="Y117" s="213"/>
      <c r="Z117" s="213"/>
      <c r="AA117" s="213"/>
      <c r="AB117" s="213"/>
      <c r="AC117" s="213"/>
      <c r="AD117" s="213"/>
      <c r="AE117" s="213"/>
    </row>
    <row r="118" spans="1:54" ht="12.75" customHeight="1" x14ac:dyDescent="0.2">
      <c r="A118" s="450"/>
      <c r="B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R118" s="213"/>
      <c r="S118" s="213"/>
      <c r="T118" s="213"/>
      <c r="U118" s="213"/>
      <c r="V118" s="213"/>
      <c r="W118" s="213"/>
      <c r="X118" s="213"/>
      <c r="Y118" s="213"/>
      <c r="Z118" s="213"/>
      <c r="AA118" s="213"/>
      <c r="AB118" s="213"/>
      <c r="AC118" s="213"/>
      <c r="AD118" s="213"/>
      <c r="AE118" s="213"/>
      <c r="AY118" s="452" t="s">
        <v>0</v>
      </c>
      <c r="AZ118" s="452" t="s">
        <v>0</v>
      </c>
      <c r="BA118" s="452" t="s">
        <v>0</v>
      </c>
      <c r="BB118" s="452" t="s">
        <v>0</v>
      </c>
    </row>
    <row r="119" spans="1:54" ht="12.75" customHeight="1" x14ac:dyDescent="0.2">
      <c r="A119" s="450"/>
      <c r="B119" s="450"/>
      <c r="D119" s="450"/>
      <c r="E119" s="450"/>
      <c r="F119" s="450"/>
      <c r="G119" s="450"/>
      <c r="H119" s="450"/>
      <c r="I119" s="450"/>
      <c r="J119" s="450"/>
      <c r="K119" s="450"/>
      <c r="L119" s="450"/>
      <c r="M119" s="450"/>
      <c r="N119" s="450"/>
      <c r="O119" s="450"/>
      <c r="R119" s="213"/>
      <c r="S119" s="213"/>
      <c r="T119" s="213"/>
      <c r="U119" s="213"/>
      <c r="V119" s="213"/>
      <c r="W119" s="213"/>
      <c r="X119" s="213"/>
      <c r="Y119" s="213"/>
      <c r="Z119" s="213"/>
      <c r="AA119" s="213"/>
      <c r="AB119" s="213"/>
      <c r="AC119" s="213"/>
      <c r="AD119" s="213"/>
      <c r="AE119" s="213"/>
    </row>
  </sheetData>
  <mergeCells count="24">
    <mergeCell ref="Y6:AB6"/>
    <mergeCell ref="C2:H3"/>
    <mergeCell ref="K2:L2"/>
    <mergeCell ref="C4:H4"/>
    <mergeCell ref="AD4:AF5"/>
    <mergeCell ref="C5:H5"/>
    <mergeCell ref="B7:E7"/>
    <mergeCell ref="U7:AB7"/>
    <mergeCell ref="A8:A10"/>
    <mergeCell ref="B8:B10"/>
    <mergeCell ref="C8:C10"/>
    <mergeCell ref="D8:I8"/>
    <mergeCell ref="J8:O8"/>
    <mergeCell ref="U8:X8"/>
    <mergeCell ref="Y8:AB8"/>
    <mergeCell ref="AG8:AH8"/>
    <mergeCell ref="D9:F9"/>
    <mergeCell ref="G9:I9"/>
    <mergeCell ref="K9:L9"/>
    <mergeCell ref="N9:O9"/>
    <mergeCell ref="U9:V9"/>
    <mergeCell ref="W9:X9"/>
    <mergeCell ref="Y9:Z9"/>
    <mergeCell ref="AA9:AB9"/>
  </mergeCells>
  <printOptions horizontalCentered="1" verticalCentered="1"/>
  <pageMargins left="0.19685039370078741" right="0.19685039370078741" top="0.19685039370078741" bottom="0.19685039370078741" header="0" footer="0"/>
  <pageSetup paperSize="9" scale="42" fitToWidth="0" pageOrder="overThenDown" orientation="landscape" r:id="rId1"/>
  <headerFooter alignWithMargins="0"/>
  <colBreaks count="2" manualBreakCount="2">
    <brk id="15" max="1048575" man="1"/>
    <brk id="2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zoomScale="80" zoomScaleNormal="80" zoomScaleSheetLayoutView="100" workbookViewId="0">
      <selection activeCell="C4" sqref="C4"/>
    </sheetView>
  </sheetViews>
  <sheetFormatPr defaultColWidth="9.625" defaultRowHeight="12.75" customHeight="1" x14ac:dyDescent="0.2"/>
  <cols>
    <col min="1" max="1" width="11.25" style="454" customWidth="1"/>
    <col min="2" max="2" width="68.25" style="215" customWidth="1"/>
    <col min="3" max="6" width="22.125" style="215" customWidth="1"/>
    <col min="7" max="7" width="14.375" style="215" customWidth="1"/>
    <col min="8" max="8" width="13.375" style="215" customWidth="1"/>
    <col min="9" max="9" width="12.625" style="213" customWidth="1"/>
    <col min="10" max="10" width="69.375" style="213" customWidth="1"/>
    <col min="11" max="14" width="14.75" style="213" customWidth="1"/>
    <col min="15" max="16384" width="9.625" style="215"/>
  </cols>
  <sheetData>
    <row r="1" spans="1:14" s="207" customFormat="1" ht="12.75" customHeight="1" thickBot="1" x14ac:dyDescent="0.25">
      <c r="A1" s="203"/>
      <c r="B1" s="204"/>
      <c r="C1" s="455"/>
      <c r="D1" s="455">
        <v>62</v>
      </c>
      <c r="E1" s="455">
        <v>91</v>
      </c>
      <c r="F1" s="455">
        <v>91</v>
      </c>
      <c r="I1" s="206"/>
      <c r="J1" s="206"/>
      <c r="K1" s="206"/>
      <c r="L1" s="206"/>
      <c r="M1" s="206"/>
      <c r="N1" s="206"/>
    </row>
    <row r="2" spans="1:14" ht="17.100000000000001" customHeight="1" x14ac:dyDescent="0.2">
      <c r="A2" s="456"/>
      <c r="B2" s="457"/>
      <c r="C2" s="458"/>
      <c r="D2" s="459" t="s">
        <v>252</v>
      </c>
      <c r="E2" s="460"/>
      <c r="F2" s="461" t="s">
        <v>273</v>
      </c>
      <c r="G2" s="462"/>
      <c r="H2" s="463"/>
      <c r="L2" s="464" t="str">
        <f>D2</f>
        <v>Country: Georgia</v>
      </c>
      <c r="M2" s="465"/>
    </row>
    <row r="3" spans="1:14" ht="17.100000000000001" customHeight="1" x14ac:dyDescent="0.2">
      <c r="A3" s="466"/>
      <c r="B3" s="214"/>
      <c r="C3" s="214"/>
      <c r="D3" s="217" t="s">
        <v>335</v>
      </c>
      <c r="E3" s="219"/>
      <c r="F3" s="467"/>
      <c r="G3" s="462"/>
      <c r="H3" s="468"/>
    </row>
    <row r="4" spans="1:14" ht="17.100000000000001" customHeight="1" x14ac:dyDescent="0.2">
      <c r="A4" s="466"/>
      <c r="B4" s="214"/>
      <c r="C4" s="469"/>
      <c r="D4" s="470"/>
      <c r="E4" s="219"/>
      <c r="F4" s="467"/>
      <c r="G4" s="462"/>
      <c r="H4" s="468"/>
    </row>
    <row r="5" spans="1:14" ht="17.100000000000001" customHeight="1" x14ac:dyDescent="0.2">
      <c r="A5" s="466"/>
      <c r="B5" s="214"/>
      <c r="C5" s="214"/>
      <c r="D5" s="825" t="s">
        <v>10</v>
      </c>
      <c r="E5" s="219"/>
      <c r="F5" s="467"/>
      <c r="G5" s="462"/>
      <c r="H5" s="471"/>
    </row>
    <row r="6" spans="1:14" ht="17.100000000000001" customHeight="1" x14ac:dyDescent="0.2">
      <c r="A6" s="466"/>
      <c r="B6" s="780" t="s">
        <v>274</v>
      </c>
      <c r="C6" s="781"/>
      <c r="D6" s="470" t="s">
        <v>340</v>
      </c>
      <c r="E6" s="219"/>
      <c r="F6" s="467"/>
      <c r="G6" s="462"/>
      <c r="H6" s="471"/>
    </row>
    <row r="7" spans="1:14" ht="17.100000000000001" customHeight="1" x14ac:dyDescent="0.2">
      <c r="A7" s="466"/>
      <c r="B7" s="780"/>
      <c r="C7" s="781"/>
      <c r="D7" s="470"/>
      <c r="E7" s="219"/>
      <c r="F7" s="467"/>
      <c r="G7" s="462"/>
      <c r="H7" s="471"/>
    </row>
    <row r="8" spans="1:14" ht="17.100000000000001" customHeight="1" x14ac:dyDescent="0.2">
      <c r="A8" s="466"/>
      <c r="B8" s="782" t="s">
        <v>237</v>
      </c>
      <c r="C8" s="783"/>
      <c r="D8" s="217" t="s">
        <v>341</v>
      </c>
      <c r="E8" s="219"/>
      <c r="F8" s="472" t="s">
        <v>12</v>
      </c>
      <c r="G8" s="462"/>
      <c r="H8" s="471"/>
    </row>
    <row r="9" spans="1:14" ht="21" customHeight="1" x14ac:dyDescent="0.2">
      <c r="A9" s="466"/>
      <c r="B9" s="784" t="s">
        <v>44</v>
      </c>
      <c r="C9" s="784"/>
      <c r="D9" s="230" t="s">
        <v>339</v>
      </c>
      <c r="E9" s="219"/>
      <c r="F9" s="467"/>
      <c r="G9" s="462"/>
      <c r="H9" s="471"/>
    </row>
    <row r="10" spans="1:14" ht="17.100000000000001" customHeight="1" x14ac:dyDescent="0.2">
      <c r="A10" s="466"/>
      <c r="B10" s="473"/>
      <c r="C10" s="473"/>
      <c r="D10" s="474"/>
      <c r="E10" s="475"/>
      <c r="F10" s="382"/>
      <c r="G10" s="462"/>
      <c r="H10" s="471"/>
      <c r="I10" s="785" t="s">
        <v>239</v>
      </c>
      <c r="J10" s="785"/>
    </row>
    <row r="11" spans="1:14" ht="20.25" x14ac:dyDescent="0.25">
      <c r="A11" s="466"/>
      <c r="B11" s="473"/>
      <c r="C11" s="476" t="s">
        <v>275</v>
      </c>
      <c r="D11" s="477" t="s">
        <v>276</v>
      </c>
      <c r="E11" s="478" t="s">
        <v>0</v>
      </c>
      <c r="F11" s="479"/>
      <c r="G11" s="462"/>
      <c r="H11" s="471"/>
      <c r="I11" s="785"/>
      <c r="J11" s="785"/>
      <c r="K11" s="786" t="s">
        <v>67</v>
      </c>
      <c r="L11" s="787"/>
      <c r="M11" s="214"/>
    </row>
    <row r="12" spans="1:14" ht="17.100000000000001" customHeight="1" thickBot="1" x14ac:dyDescent="0.25">
      <c r="A12" s="480"/>
      <c r="B12" s="481"/>
      <c r="C12" s="482"/>
      <c r="D12" s="483" t="s">
        <v>0</v>
      </c>
      <c r="E12" s="214"/>
      <c r="F12" s="484"/>
      <c r="G12" s="462"/>
      <c r="H12" s="471"/>
    </row>
    <row r="13" spans="1:14" s="490" customFormat="1" ht="17.45" customHeight="1" x14ac:dyDescent="0.2">
      <c r="A13" s="485" t="s">
        <v>15</v>
      </c>
      <c r="B13" s="788" t="s">
        <v>277</v>
      </c>
      <c r="C13" s="789" t="s">
        <v>65</v>
      </c>
      <c r="D13" s="790"/>
      <c r="E13" s="789" t="s">
        <v>66</v>
      </c>
      <c r="F13" s="791"/>
      <c r="G13" s="486"/>
      <c r="H13" s="487"/>
      <c r="I13" s="488" t="s">
        <v>15</v>
      </c>
      <c r="J13" s="489" t="str">
        <f>B13</f>
        <v>Product (doesn't includes codes**- "Only some part of it")</v>
      </c>
      <c r="K13" s="768" t="str">
        <f>C13</f>
        <v>I M P O R T  V A L U E</v>
      </c>
      <c r="L13" s="792"/>
      <c r="M13" s="768" t="str">
        <f>E13</f>
        <v xml:space="preserve">E X P O R T  V A L U E </v>
      </c>
      <c r="N13" s="769"/>
    </row>
    <row r="14" spans="1:14" s="450" customFormat="1" ht="20.25" customHeight="1" x14ac:dyDescent="0.2">
      <c r="A14" s="491" t="s">
        <v>25</v>
      </c>
      <c r="B14" s="776"/>
      <c r="C14" s="492">
        <v>2016</v>
      </c>
      <c r="D14" s="492">
        <f>C14+1</f>
        <v>2017</v>
      </c>
      <c r="E14" s="492">
        <f>C14</f>
        <v>2016</v>
      </c>
      <c r="F14" s="493">
        <f>D14</f>
        <v>2017</v>
      </c>
      <c r="G14" s="448"/>
      <c r="H14" s="448"/>
      <c r="I14" s="494" t="s">
        <v>6</v>
      </c>
      <c r="J14" s="495"/>
      <c r="K14" s="496">
        <f>C14</f>
        <v>2016</v>
      </c>
      <c r="L14" s="496">
        <f>D14</f>
        <v>2017</v>
      </c>
      <c r="M14" s="496">
        <f>E14</f>
        <v>2016</v>
      </c>
      <c r="N14" s="497">
        <f>F14</f>
        <v>2017</v>
      </c>
    </row>
    <row r="15" spans="1:14" s="450" customFormat="1" ht="21.75" customHeight="1" x14ac:dyDescent="0.2">
      <c r="A15" s="498">
        <v>13</v>
      </c>
      <c r="B15" s="770" t="s">
        <v>109</v>
      </c>
      <c r="C15" s="771"/>
      <c r="D15" s="771"/>
      <c r="E15" s="771"/>
      <c r="F15" s="772"/>
      <c r="G15" s="448"/>
      <c r="H15" s="448"/>
      <c r="I15" s="499">
        <f t="shared" ref="I15:J34" si="0">A15</f>
        <v>13</v>
      </c>
      <c r="J15" s="773" t="str">
        <f t="shared" si="0"/>
        <v>SECONDARY WOOD PRODUCTS</v>
      </c>
      <c r="K15" s="771"/>
      <c r="L15" s="771"/>
      <c r="M15" s="771"/>
      <c r="N15" s="774"/>
    </row>
    <row r="16" spans="1:14" s="296" customFormat="1" ht="21.75" customHeight="1" x14ac:dyDescent="0.2">
      <c r="A16" s="500">
        <v>13.1</v>
      </c>
      <c r="B16" s="501" t="s">
        <v>110</v>
      </c>
      <c r="C16" s="502">
        <v>2969.0658465205534</v>
      </c>
      <c r="D16" s="503">
        <v>3854.6579903181514</v>
      </c>
      <c r="E16" s="504">
        <v>47.726289552429122</v>
      </c>
      <c r="F16" s="503">
        <v>97.025927020142561</v>
      </c>
      <c r="G16" s="448"/>
      <c r="H16" s="448"/>
      <c r="I16" s="505">
        <f t="shared" si="0"/>
        <v>13.1</v>
      </c>
      <c r="J16" s="506" t="str">
        <f t="shared" si="0"/>
        <v>FURTHER PROCESSED SAWNWOOD</v>
      </c>
      <c r="K16" s="507">
        <f>C16-(C17+C18)</f>
        <v>0</v>
      </c>
      <c r="L16" s="507">
        <f>D16-(D17+D18)</f>
        <v>0</v>
      </c>
      <c r="M16" s="507">
        <f>E16-(E17+E18)</f>
        <v>0</v>
      </c>
      <c r="N16" s="508">
        <f>F16-(F17+F18)</f>
        <v>0</v>
      </c>
    </row>
    <row r="17" spans="1:14" s="296" customFormat="1" ht="21.75" customHeight="1" x14ac:dyDescent="0.2">
      <c r="A17" s="500" t="s">
        <v>212</v>
      </c>
      <c r="B17" s="509" t="s">
        <v>3</v>
      </c>
      <c r="C17" s="510">
        <v>1792.2189540766774</v>
      </c>
      <c r="D17" s="511">
        <v>2769.5206334379859</v>
      </c>
      <c r="E17" s="512">
        <v>0</v>
      </c>
      <c r="F17" s="511">
        <v>0</v>
      </c>
      <c r="G17" s="448"/>
      <c r="H17" s="448"/>
      <c r="I17" s="505" t="str">
        <f t="shared" si="0"/>
        <v>13.1.C</v>
      </c>
      <c r="J17" s="513" t="str">
        <f t="shared" si="0"/>
        <v>Coniferous</v>
      </c>
      <c r="K17" s="514" t="s">
        <v>0</v>
      </c>
      <c r="L17" s="515"/>
      <c r="M17" s="515"/>
      <c r="N17" s="312"/>
    </row>
    <row r="18" spans="1:14" s="296" customFormat="1" ht="21.75" customHeight="1" x14ac:dyDescent="0.2">
      <c r="A18" s="500" t="s">
        <v>213</v>
      </c>
      <c r="B18" s="509" t="s">
        <v>62</v>
      </c>
      <c r="C18" s="502">
        <v>1176.846892443876</v>
      </c>
      <c r="D18" s="503">
        <v>1085.1373568801655</v>
      </c>
      <c r="E18" s="516">
        <v>47.726289552429122</v>
      </c>
      <c r="F18" s="503">
        <v>97.025927020142561</v>
      </c>
      <c r="G18" s="448"/>
      <c r="H18" s="448"/>
      <c r="I18" s="505" t="str">
        <f t="shared" si="0"/>
        <v>13.1.NC</v>
      </c>
      <c r="J18" s="513" t="str">
        <f t="shared" si="0"/>
        <v>Non-coniferous</v>
      </c>
      <c r="K18" s="514" t="s">
        <v>0</v>
      </c>
      <c r="L18" s="515"/>
      <c r="M18" s="515"/>
      <c r="N18" s="312"/>
    </row>
    <row r="19" spans="1:14" s="296" customFormat="1" ht="21.75" customHeight="1" x14ac:dyDescent="0.2">
      <c r="A19" s="517" t="s">
        <v>214</v>
      </c>
      <c r="B19" s="518" t="s">
        <v>61</v>
      </c>
      <c r="C19" s="502">
        <v>0</v>
      </c>
      <c r="D19" s="503">
        <v>0</v>
      </c>
      <c r="E19" s="519">
        <v>0</v>
      </c>
      <c r="F19" s="503">
        <v>0</v>
      </c>
      <c r="G19" s="448"/>
      <c r="H19" s="448"/>
      <c r="I19" s="505" t="str">
        <f t="shared" si="0"/>
        <v>13.1.NC.T</v>
      </c>
      <c r="J19" s="520" t="str">
        <f t="shared" si="0"/>
        <v>of which: Tropical</v>
      </c>
      <c r="K19" s="521" t="str">
        <f>IF(AND(ISNUMBER(C19/C18),C19&gt;C18),"&gt; 11.1.NC !!","")</f>
        <v/>
      </c>
      <c r="L19" s="522" t="str">
        <f>IF(AND(ISNUMBER(D19/D18),D19&gt;D18),"&gt; 11.1.NC !!","")</f>
        <v/>
      </c>
      <c r="M19" s="522" t="str">
        <f>IF(AND(ISNUMBER(E19/E18),E19&gt;E18),"&gt; 11.1.NC !!","")</f>
        <v/>
      </c>
      <c r="N19" s="344" t="str">
        <f>IF(AND(ISNUMBER(F19/F18),F19&gt;F18),"&gt; 11.1.NC !!","")</f>
        <v/>
      </c>
    </row>
    <row r="20" spans="1:14" s="296" customFormat="1" ht="21.75" customHeight="1" x14ac:dyDescent="0.2">
      <c r="A20" s="500">
        <v>13.2</v>
      </c>
      <c r="B20" s="523" t="s">
        <v>111</v>
      </c>
      <c r="C20" s="510">
        <v>1277.8895514294679</v>
      </c>
      <c r="D20" s="503">
        <v>1888.0857594834713</v>
      </c>
      <c r="E20" s="510">
        <v>12.984969410335722</v>
      </c>
      <c r="F20" s="503">
        <v>44.191714136451068</v>
      </c>
      <c r="G20" s="448"/>
      <c r="H20" s="448"/>
      <c r="I20" s="505">
        <f t="shared" si="0"/>
        <v>13.2</v>
      </c>
      <c r="J20" s="524" t="str">
        <f t="shared" si="0"/>
        <v>WOODEN WRAPPING AND PACKAGING MATERIAL</v>
      </c>
      <c r="K20" s="311"/>
      <c r="L20" s="515"/>
      <c r="M20" s="515"/>
      <c r="N20" s="312"/>
    </row>
    <row r="21" spans="1:14" s="296" customFormat="1" ht="21.75" customHeight="1" x14ac:dyDescent="0.2">
      <c r="A21" s="517">
        <v>13.3</v>
      </c>
      <c r="B21" s="525" t="s">
        <v>112</v>
      </c>
      <c r="C21" s="510">
        <v>1116.9842302410659</v>
      </c>
      <c r="D21" s="503">
        <v>1438.5959508318033</v>
      </c>
      <c r="E21" s="510">
        <v>57.944393712682896</v>
      </c>
      <c r="F21" s="503">
        <v>8.2781219126034316</v>
      </c>
      <c r="G21" s="448"/>
      <c r="H21" s="448"/>
      <c r="I21" s="505">
        <f t="shared" si="0"/>
        <v>13.3</v>
      </c>
      <c r="J21" s="524" t="str">
        <f t="shared" si="0"/>
        <v>WOOD PRODUCTS FOR DOMESTIC/DECORATIVE USE</v>
      </c>
      <c r="K21" s="311"/>
      <c r="L21" s="515"/>
      <c r="M21" s="515"/>
      <c r="N21" s="312"/>
    </row>
    <row r="22" spans="1:14" s="296" customFormat="1" ht="21.75" customHeight="1" x14ac:dyDescent="0.2">
      <c r="A22" s="500">
        <v>13.4</v>
      </c>
      <c r="B22" s="523" t="s">
        <v>114</v>
      </c>
      <c r="C22" s="510">
        <v>10757.201294056245</v>
      </c>
      <c r="D22" s="503">
        <v>12566.451105286982</v>
      </c>
      <c r="E22" s="510">
        <v>100.67343820559891</v>
      </c>
      <c r="F22" s="503">
        <v>582.98733538036004</v>
      </c>
      <c r="G22" s="448"/>
      <c r="H22" s="448"/>
      <c r="I22" s="505">
        <f t="shared" si="0"/>
        <v>13.4</v>
      </c>
      <c r="J22" s="524" t="str">
        <f t="shared" si="0"/>
        <v>BUILDER’S JOINERY AND CARPENTRY OF WOOD</v>
      </c>
      <c r="K22" s="311"/>
      <c r="L22" s="515"/>
      <c r="M22" s="515"/>
      <c r="N22" s="312"/>
    </row>
    <row r="23" spans="1:14" s="296" customFormat="1" ht="21.75" customHeight="1" x14ac:dyDescent="0.2">
      <c r="A23" s="500">
        <v>13.5</v>
      </c>
      <c r="B23" s="525" t="s">
        <v>115</v>
      </c>
      <c r="C23" s="510">
        <v>48561.726551408807</v>
      </c>
      <c r="D23" s="503">
        <v>51346.841412253576</v>
      </c>
      <c r="E23" s="510">
        <v>958.18254013008573</v>
      </c>
      <c r="F23" s="503">
        <v>1332.0482518535341</v>
      </c>
      <c r="G23" s="448"/>
      <c r="H23" s="448"/>
      <c r="I23" s="505">
        <f t="shared" si="0"/>
        <v>13.5</v>
      </c>
      <c r="J23" s="526" t="str">
        <f t="shared" si="0"/>
        <v>WOODEN FURNITURE</v>
      </c>
      <c r="K23" s="343"/>
      <c r="L23" s="522"/>
      <c r="M23" s="522"/>
      <c r="N23" s="344"/>
    </row>
    <row r="24" spans="1:14" s="296" customFormat="1" ht="21.75" customHeight="1" x14ac:dyDescent="0.2">
      <c r="A24" s="500">
        <v>13.6</v>
      </c>
      <c r="B24" s="527" t="s">
        <v>215</v>
      </c>
      <c r="C24" s="502">
        <v>0</v>
      </c>
      <c r="D24" s="503">
        <v>0</v>
      </c>
      <c r="E24" s="502">
        <v>0</v>
      </c>
      <c r="F24" s="503">
        <v>0</v>
      </c>
      <c r="G24" s="448"/>
      <c r="H24" s="448"/>
      <c r="I24" s="505">
        <f t="shared" si="0"/>
        <v>13.6</v>
      </c>
      <c r="J24" s="524" t="str">
        <f t="shared" si="0"/>
        <v>PREFABRICATED BUILDINGS OF WOOD</v>
      </c>
      <c r="K24" s="311"/>
      <c r="L24" s="515"/>
      <c r="M24" s="515"/>
      <c r="N24" s="312"/>
    </row>
    <row r="25" spans="1:14" s="296" customFormat="1" ht="21.75" customHeight="1" x14ac:dyDescent="0.2">
      <c r="A25" s="517">
        <v>13.7</v>
      </c>
      <c r="B25" s="523" t="s">
        <v>113</v>
      </c>
      <c r="C25" s="510">
        <v>2460.8155659643407</v>
      </c>
      <c r="D25" s="503">
        <v>2370.3188984785374</v>
      </c>
      <c r="E25" s="510">
        <v>64.214208349845137</v>
      </c>
      <c r="F25" s="503">
        <v>78.923851862656093</v>
      </c>
      <c r="G25" s="448"/>
      <c r="H25" s="448"/>
      <c r="I25" s="505">
        <f>A25</f>
        <v>13.7</v>
      </c>
      <c r="J25" s="524" t="str">
        <f>B25</f>
        <v>OTHER MANUFACTURED WOOD PRODUCTS</v>
      </c>
      <c r="K25" s="311"/>
      <c r="L25" s="515"/>
      <c r="M25" s="515"/>
      <c r="N25" s="312"/>
    </row>
    <row r="26" spans="1:14" s="296" customFormat="1" ht="21.75" customHeight="1" x14ac:dyDescent="0.15">
      <c r="A26" s="528">
        <v>14</v>
      </c>
      <c r="B26" s="770" t="s">
        <v>116</v>
      </c>
      <c r="C26" s="771"/>
      <c r="D26" s="771"/>
      <c r="E26" s="771"/>
      <c r="F26" s="772"/>
      <c r="G26" s="223"/>
      <c r="H26" s="223"/>
      <c r="I26" s="498">
        <f t="shared" si="0"/>
        <v>14</v>
      </c>
      <c r="J26" s="773" t="str">
        <f t="shared" si="0"/>
        <v>SECONDARY PAPER PRODUCTS</v>
      </c>
      <c r="K26" s="771" t="s">
        <v>0</v>
      </c>
      <c r="L26" s="771" t="s">
        <v>0</v>
      </c>
      <c r="M26" s="771" t="s">
        <v>0</v>
      </c>
      <c r="N26" s="774" t="s">
        <v>0</v>
      </c>
    </row>
    <row r="27" spans="1:14" s="296" customFormat="1" ht="21.75" customHeight="1" x14ac:dyDescent="0.15">
      <c r="A27" s="500">
        <v>14.1</v>
      </c>
      <c r="B27" s="529" t="s">
        <v>117</v>
      </c>
      <c r="C27" s="502">
        <v>147.58451256673661</v>
      </c>
      <c r="D27" s="503">
        <v>119.47793032999459</v>
      </c>
      <c r="E27" s="502">
        <v>0</v>
      </c>
      <c r="F27" s="503">
        <v>0.13754031152647977</v>
      </c>
      <c r="G27" s="223"/>
      <c r="H27" s="223"/>
      <c r="I27" s="505">
        <f t="shared" si="0"/>
        <v>14.1</v>
      </c>
      <c r="J27" s="506" t="str">
        <f t="shared" si="0"/>
        <v>COMPOSITE PAPER AND PAPERBOARD</v>
      </c>
      <c r="K27" s="311"/>
      <c r="L27" s="515"/>
      <c r="M27" s="515"/>
      <c r="N27" s="312"/>
    </row>
    <row r="28" spans="1:14" s="296" customFormat="1" ht="21.75" customHeight="1" x14ac:dyDescent="0.15">
      <c r="A28" s="500">
        <v>14.2</v>
      </c>
      <c r="B28" s="530" t="s">
        <v>118</v>
      </c>
      <c r="C28" s="502">
        <v>4806.1937339166998</v>
      </c>
      <c r="D28" s="503">
        <v>5098.3826533049705</v>
      </c>
      <c r="E28" s="502">
        <v>21.991388246290253</v>
      </c>
      <c r="F28" s="503">
        <v>20.136589715552738</v>
      </c>
      <c r="G28" s="223"/>
      <c r="H28" s="223"/>
      <c r="I28" s="505">
        <f t="shared" si="0"/>
        <v>14.2</v>
      </c>
      <c r="J28" s="506" t="str">
        <f t="shared" si="0"/>
        <v>SPECIAL COATED PAPER AND PULP PRODUCTS</v>
      </c>
      <c r="K28" s="311"/>
      <c r="L28" s="515"/>
      <c r="M28" s="515"/>
      <c r="N28" s="312"/>
    </row>
    <row r="29" spans="1:14" s="296" customFormat="1" ht="21.75" customHeight="1" x14ac:dyDescent="0.15">
      <c r="A29" s="500">
        <v>14.3</v>
      </c>
      <c r="B29" s="530" t="s">
        <v>119</v>
      </c>
      <c r="C29" s="531">
        <v>16211.31714156294</v>
      </c>
      <c r="D29" s="503">
        <v>17470.300973646052</v>
      </c>
      <c r="E29" s="531">
        <v>2141.101120170139</v>
      </c>
      <c r="F29" s="503">
        <v>2087.6515033171681</v>
      </c>
      <c r="G29" s="223"/>
      <c r="H29" s="223"/>
      <c r="I29" s="505">
        <f t="shared" si="0"/>
        <v>14.3</v>
      </c>
      <c r="J29" s="506" t="str">
        <f t="shared" si="0"/>
        <v>HOUSEHOLD AND SANITARY PAPER, READY FOR USE</v>
      </c>
      <c r="K29" s="311"/>
      <c r="L29" s="515"/>
      <c r="M29" s="515"/>
      <c r="N29" s="312"/>
    </row>
    <row r="30" spans="1:14" s="296" customFormat="1" ht="21.75" customHeight="1" x14ac:dyDescent="0.15">
      <c r="A30" s="500">
        <v>14.4</v>
      </c>
      <c r="B30" s="529" t="s">
        <v>120</v>
      </c>
      <c r="C30" s="502">
        <v>13138.345726639725</v>
      </c>
      <c r="D30" s="503">
        <v>17123.907993678946</v>
      </c>
      <c r="E30" s="502">
        <v>345.64436550745882</v>
      </c>
      <c r="F30" s="503">
        <v>341.28649884249239</v>
      </c>
      <c r="G30" s="223"/>
      <c r="H30" s="223"/>
      <c r="I30" s="505">
        <f t="shared" si="0"/>
        <v>14.4</v>
      </c>
      <c r="J30" s="532" t="str">
        <f t="shared" si="0"/>
        <v>PACKAGING CARTONS, BOXES ETC.</v>
      </c>
      <c r="K30" s="343"/>
      <c r="L30" s="522"/>
      <c r="M30" s="522"/>
      <c r="N30" s="344"/>
    </row>
    <row r="31" spans="1:14" s="296" customFormat="1" ht="21.75" customHeight="1" x14ac:dyDescent="0.15">
      <c r="A31" s="533">
        <v>14.5</v>
      </c>
      <c r="B31" s="534" t="s">
        <v>121</v>
      </c>
      <c r="C31" s="502">
        <v>23089.839157104296</v>
      </c>
      <c r="D31" s="503">
        <v>24847.146631468266</v>
      </c>
      <c r="E31" s="502">
        <v>245.16550182130436</v>
      </c>
      <c r="F31" s="503">
        <v>304.74784881715073</v>
      </c>
      <c r="G31" s="223"/>
      <c r="H31" s="223"/>
      <c r="I31" s="505">
        <f t="shared" si="0"/>
        <v>14.5</v>
      </c>
      <c r="J31" s="535" t="str">
        <f t="shared" si="0"/>
        <v>OTHER ARTICLES OF PAPER AND PAPERBOARD, READY FOR USE</v>
      </c>
      <c r="K31" s="311" t="str">
        <f>IF(AND(ISNUMBER(SUM(C32:C34)),ISNUMBER(C31)),IF(C31&lt;SUM(C32:C34),"&lt; subitems!","OK"),"")</f>
        <v>OK</v>
      </c>
      <c r="L31" s="515" t="str">
        <f>IF(AND(ISNUMBER(SUM(D32:D34)),ISNUMBER(D31)),IF(D31&lt;SUM(D32:D34),"&lt; subitems!","OK"),"")</f>
        <v>OK</v>
      </c>
      <c r="M31" s="515" t="str">
        <f>IF(AND(ISNUMBER(SUM(E32:E34)),ISNUMBER(E31)),IF(E31&lt;SUM(E32:E34),"&lt; subitems!","OK"),"")</f>
        <v>OK</v>
      </c>
      <c r="N31" s="312" t="str">
        <f>IF(AND(ISNUMBER(SUM(F32:F34)),ISNUMBER(F31)),IF(F31&lt;SUM(F32:F34),"&lt; subitems!","OK"),"")</f>
        <v>OK</v>
      </c>
    </row>
    <row r="32" spans="1:14" s="296" customFormat="1" ht="21.75" customHeight="1" x14ac:dyDescent="0.15">
      <c r="A32" s="500" t="s">
        <v>216</v>
      </c>
      <c r="B32" s="536" t="s">
        <v>122</v>
      </c>
      <c r="C32" s="502">
        <v>0</v>
      </c>
      <c r="D32" s="503">
        <v>0</v>
      </c>
      <c r="E32" s="502">
        <v>0</v>
      </c>
      <c r="F32" s="503">
        <v>0</v>
      </c>
      <c r="G32" s="223"/>
      <c r="H32" s="223"/>
      <c r="I32" s="505" t="str">
        <f t="shared" si="0"/>
        <v>14.5.1</v>
      </c>
      <c r="J32" s="537" t="str">
        <f t="shared" si="0"/>
        <v>of which: PRINTING AND WRITING PAPER, READY FOR USE</v>
      </c>
      <c r="K32" s="311"/>
      <c r="L32" s="515"/>
      <c r="M32" s="515"/>
      <c r="N32" s="312"/>
    </row>
    <row r="33" spans="1:14" s="296" customFormat="1" ht="21.75" customHeight="1" x14ac:dyDescent="0.15">
      <c r="A33" s="500" t="s">
        <v>217</v>
      </c>
      <c r="B33" s="536" t="s">
        <v>123</v>
      </c>
      <c r="C33" s="502">
        <v>180.78569131734926</v>
      </c>
      <c r="D33" s="503">
        <v>337.7067859320108</v>
      </c>
      <c r="E33" s="502">
        <v>0</v>
      </c>
      <c r="F33" s="503">
        <v>1.1241480019938518E-2</v>
      </c>
      <c r="G33" s="223"/>
      <c r="H33" s="223"/>
      <c r="I33" s="505" t="str">
        <f t="shared" si="0"/>
        <v>14.5.2</v>
      </c>
      <c r="J33" s="537" t="str">
        <f t="shared" si="0"/>
        <v>of which: ARTICLES, MOULDED OR PRESSED FROM PULP</v>
      </c>
      <c r="K33" s="311"/>
      <c r="L33" s="515"/>
      <c r="M33" s="515"/>
      <c r="N33" s="312"/>
    </row>
    <row r="34" spans="1:14" s="296" customFormat="1" ht="21.75" customHeight="1" thickBot="1" x14ac:dyDescent="0.2">
      <c r="A34" s="538" t="s">
        <v>218</v>
      </c>
      <c r="B34" s="539" t="s">
        <v>124</v>
      </c>
      <c r="C34" s="540">
        <v>80.713530224406625</v>
      </c>
      <c r="D34" s="541">
        <v>135.16623296419988</v>
      </c>
      <c r="E34" s="540">
        <v>2.0823284944088094</v>
      </c>
      <c r="F34" s="541">
        <v>1.0958144398620315</v>
      </c>
      <c r="G34" s="223"/>
      <c r="H34" s="223"/>
      <c r="I34" s="542" t="str">
        <f t="shared" si="0"/>
        <v>14.5.3</v>
      </c>
      <c r="J34" s="543" t="str">
        <f t="shared" si="0"/>
        <v>of which: FILTER PAPER AND PAPERBOARD, READY FOR USE</v>
      </c>
      <c r="K34" s="441"/>
      <c r="L34" s="544"/>
      <c r="M34" s="544"/>
      <c r="N34" s="442"/>
    </row>
    <row r="35" spans="1:14" ht="15" customHeight="1" thickBot="1" x14ac:dyDescent="0.25">
      <c r="A35" s="446"/>
      <c r="B35" s="545"/>
      <c r="C35" s="545"/>
      <c r="D35" s="448"/>
      <c r="E35" s="448"/>
      <c r="F35" s="448"/>
      <c r="G35" s="223"/>
      <c r="H35" s="223"/>
      <c r="I35" s="546" t="s">
        <v>0</v>
      </c>
    </row>
    <row r="36" spans="1:14" ht="12.75" customHeight="1" x14ac:dyDescent="0.2">
      <c r="A36" s="547" t="s">
        <v>15</v>
      </c>
      <c r="B36" s="775" t="s">
        <v>278</v>
      </c>
      <c r="C36" s="777" t="s">
        <v>65</v>
      </c>
      <c r="D36" s="778"/>
      <c r="E36" s="777" t="s">
        <v>66</v>
      </c>
      <c r="F36" s="779"/>
      <c r="G36" s="223"/>
      <c r="H36" s="223"/>
    </row>
    <row r="37" spans="1:14" ht="12.75" customHeight="1" x14ac:dyDescent="0.2">
      <c r="A37" s="491" t="s">
        <v>25</v>
      </c>
      <c r="B37" s="776"/>
      <c r="C37" s="492">
        <v>2016</v>
      </c>
      <c r="D37" s="492">
        <f>C37+1</f>
        <v>2017</v>
      </c>
      <c r="E37" s="492">
        <f>C37</f>
        <v>2016</v>
      </c>
      <c r="F37" s="493">
        <f>D37</f>
        <v>2017</v>
      </c>
      <c r="G37" s="462"/>
      <c r="H37" s="462"/>
    </row>
    <row r="38" spans="1:14" ht="12.75" customHeight="1" x14ac:dyDescent="0.2">
      <c r="A38" s="500">
        <v>13.3</v>
      </c>
      <c r="B38" s="536">
        <v>441900</v>
      </c>
      <c r="C38" s="502">
        <v>470.11600355300925</v>
      </c>
      <c r="D38" s="503">
        <v>560.31701901693293</v>
      </c>
      <c r="E38" s="502">
        <v>1.5256421284385608</v>
      </c>
      <c r="F38" s="503">
        <v>1.2689617479268218</v>
      </c>
      <c r="G38" s="462"/>
      <c r="H38" s="462"/>
    </row>
    <row r="39" spans="1:14" ht="12.75" customHeight="1" x14ac:dyDescent="0.2">
      <c r="A39" s="500">
        <v>13.4</v>
      </c>
      <c r="B39" s="536">
        <v>441871</v>
      </c>
      <c r="C39" s="502">
        <v>135.96226241265327</v>
      </c>
      <c r="D39" s="503">
        <v>6.9021816097399729</v>
      </c>
      <c r="E39" s="502">
        <v>28.699999999999996</v>
      </c>
      <c r="F39" s="503">
        <v>44.283999999999999</v>
      </c>
      <c r="G39" s="462"/>
      <c r="H39" s="462"/>
    </row>
    <row r="40" spans="1:14" ht="12.75" customHeight="1" x14ac:dyDescent="0.2">
      <c r="A40" s="500">
        <v>13.4</v>
      </c>
      <c r="B40" s="536">
        <v>441872</v>
      </c>
      <c r="C40" s="502">
        <v>1571.493820634834</v>
      </c>
      <c r="D40" s="503">
        <v>575.13028056904318</v>
      </c>
      <c r="E40" s="502">
        <v>0</v>
      </c>
      <c r="F40" s="503">
        <v>0</v>
      </c>
      <c r="G40" s="462"/>
      <c r="H40" s="462"/>
    </row>
    <row r="41" spans="1:14" ht="12.75" customHeight="1" x14ac:dyDescent="0.2">
      <c r="A41" s="500">
        <v>13.4</v>
      </c>
      <c r="B41" s="536">
        <v>441879</v>
      </c>
      <c r="C41" s="502">
        <v>510.57495126695125</v>
      </c>
      <c r="D41" s="503">
        <v>1610.7997888481102</v>
      </c>
      <c r="E41" s="502">
        <v>40.94829462419986</v>
      </c>
      <c r="F41" s="503">
        <v>234.0216221217469</v>
      </c>
      <c r="G41" s="462"/>
      <c r="H41" s="462"/>
    </row>
    <row r="42" spans="1:14" ht="12.75" customHeight="1" x14ac:dyDescent="0.2">
      <c r="A42" s="500">
        <v>13.4</v>
      </c>
      <c r="B42" s="536">
        <v>441890</v>
      </c>
      <c r="C42" s="502">
        <v>1725.9765819060544</v>
      </c>
      <c r="D42" s="503">
        <v>2193.5033586676809</v>
      </c>
      <c r="E42" s="502">
        <v>83.027287349957604</v>
      </c>
      <c r="F42" s="503">
        <v>452.6413979773248</v>
      </c>
      <c r="G42" s="462"/>
      <c r="H42" s="462"/>
    </row>
    <row r="43" spans="1:14" ht="12.75" customHeight="1" x14ac:dyDescent="0.2">
      <c r="A43" s="500">
        <v>13.5</v>
      </c>
      <c r="B43" s="536">
        <v>940190</v>
      </c>
      <c r="C43" s="502">
        <v>267.79278226760891</v>
      </c>
      <c r="D43" s="503">
        <v>545.19316955141153</v>
      </c>
      <c r="E43" s="502">
        <v>36.369950000000003</v>
      </c>
      <c r="F43" s="503">
        <v>34.650480000000009</v>
      </c>
    </row>
    <row r="44" spans="1:14" ht="12.75" customHeight="1" x14ac:dyDescent="0.2">
      <c r="A44" s="500">
        <v>13.5</v>
      </c>
      <c r="B44" s="536">
        <v>940390</v>
      </c>
      <c r="C44" s="502">
        <v>4338.1654153478876</v>
      </c>
      <c r="D44" s="503">
        <v>4809.293902744449</v>
      </c>
      <c r="E44" s="502">
        <v>92.517407815838752</v>
      </c>
      <c r="F44" s="503">
        <v>92.813691993312233</v>
      </c>
    </row>
    <row r="45" spans="1:14" ht="12.75" customHeight="1" x14ac:dyDescent="0.2">
      <c r="A45" s="500">
        <v>13.6</v>
      </c>
      <c r="B45" s="536">
        <v>940600</v>
      </c>
      <c r="C45" s="502">
        <v>9898.6382342726738</v>
      </c>
      <c r="D45" s="503">
        <v>22662.156439692979</v>
      </c>
      <c r="E45" s="502">
        <v>149.36378488394797</v>
      </c>
      <c r="F45" s="503">
        <v>1194.5135917496236</v>
      </c>
    </row>
    <row r="46" spans="1:14" ht="12.75" customHeight="1" x14ac:dyDescent="0.2">
      <c r="A46" s="500">
        <v>13.7</v>
      </c>
      <c r="B46" s="536">
        <v>442190</v>
      </c>
      <c r="C46" s="502">
        <v>1405.0434410305834</v>
      </c>
      <c r="D46" s="503">
        <v>1789.7090292035818</v>
      </c>
      <c r="E46" s="502">
        <v>8154.4609672530341</v>
      </c>
      <c r="F46" s="503">
        <v>10339.160416009945</v>
      </c>
    </row>
    <row r="47" spans="1:14" ht="12.75" customHeight="1" x14ac:dyDescent="0.2">
      <c r="A47" s="500" t="s">
        <v>214</v>
      </c>
      <c r="B47" s="536">
        <v>440929</v>
      </c>
      <c r="C47" s="502">
        <v>1176.846892443876</v>
      </c>
      <c r="D47" s="503">
        <v>1085.1373568801655</v>
      </c>
      <c r="E47" s="502">
        <v>47.726289552429122</v>
      </c>
      <c r="F47" s="503">
        <v>97.025927020142561</v>
      </c>
    </row>
    <row r="48" spans="1:14" ht="12.75" customHeight="1" thickBot="1" x14ac:dyDescent="0.25">
      <c r="A48" s="538" t="s">
        <v>216</v>
      </c>
      <c r="B48" s="548">
        <v>482390</v>
      </c>
      <c r="C48" s="549">
        <v>1319.4546741970541</v>
      </c>
      <c r="D48" s="541">
        <v>1330.0628585203974</v>
      </c>
      <c r="E48" s="549">
        <v>52.960799082655669</v>
      </c>
      <c r="F48" s="541">
        <v>62.604222126218659</v>
      </c>
    </row>
    <row r="65" spans="13:16" ht="12.75" customHeight="1" x14ac:dyDescent="0.2">
      <c r="M65" s="550" t="s">
        <v>0</v>
      </c>
      <c r="N65" s="550" t="s">
        <v>0</v>
      </c>
      <c r="O65" s="452" t="s">
        <v>0</v>
      </c>
      <c r="P65" s="452" t="s">
        <v>0</v>
      </c>
    </row>
  </sheetData>
  <mergeCells count="17">
    <mergeCell ref="I10:J11"/>
    <mergeCell ref="K11:L11"/>
    <mergeCell ref="B13:B14"/>
    <mergeCell ref="C13:D13"/>
    <mergeCell ref="E13:F13"/>
    <mergeCell ref="K13:L13"/>
    <mergeCell ref="B36:B37"/>
    <mergeCell ref="C36:D36"/>
    <mergeCell ref="E36:F36"/>
    <mergeCell ref="B6:C7"/>
    <mergeCell ref="B8:C8"/>
    <mergeCell ref="B9:C9"/>
    <mergeCell ref="M13:N13"/>
    <mergeCell ref="B15:F15"/>
    <mergeCell ref="J15:N15"/>
    <mergeCell ref="B26:F26"/>
    <mergeCell ref="J26:N26"/>
  </mergeCells>
  <printOptions horizontalCentered="1"/>
  <pageMargins left="0" right="0" top="0.39370078740157483" bottom="0.39370078740157483" header="0.51181102362204722" footer="0.51181102362204722"/>
  <pageSetup paperSize="9" scale="78" orientation="landscape" r:id="rId1"/>
  <headerFooter alignWithMargins="0"/>
  <colBreaks count="1" manualBreakCount="1">
    <brk id="6" min="1" max="3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9"/>
  <sheetViews>
    <sheetView showGridLines="0" tabSelected="1" zoomScale="70" zoomScaleNormal="70" zoomScaleSheetLayoutView="100" workbookViewId="0">
      <selection activeCell="D8" sqref="D8:H8"/>
    </sheetView>
  </sheetViews>
  <sheetFormatPr defaultRowHeight="14.25" x14ac:dyDescent="0.2"/>
  <cols>
    <col min="1" max="1" width="9.75" style="556" customWidth="1"/>
    <col min="2" max="2" width="29" style="556" bestFit="1" customWidth="1"/>
    <col min="3" max="3" width="14.625" style="556" customWidth="1"/>
    <col min="4" max="4" width="54.625" style="556" customWidth="1"/>
    <col min="5" max="5" width="22.25" style="707" customWidth="1"/>
    <col min="6" max="6" width="11.625" style="556" customWidth="1"/>
    <col min="7" max="14" width="16.75" style="556" customWidth="1"/>
    <col min="15" max="20" width="1.625" style="556" hidden="1" customWidth="1"/>
    <col min="21" max="24" width="2.375" style="556" hidden="1" customWidth="1"/>
    <col min="25" max="25" width="1.75" style="556" hidden="1" customWidth="1"/>
    <col min="26" max="26" width="13.375" style="556" hidden="1" customWidth="1"/>
    <col min="27" max="27" width="5.625" style="556" customWidth="1"/>
    <col min="28" max="28" width="13.375" style="556" customWidth="1"/>
    <col min="29" max="29" width="16.625" style="556" customWidth="1"/>
    <col min="30" max="30" width="14.625" style="556" customWidth="1"/>
    <col min="31" max="31" width="69.75" style="556" bestFit="1" customWidth="1"/>
    <col min="32" max="32" width="10.75" style="556" bestFit="1" customWidth="1"/>
    <col min="33" max="39" width="13.375" style="556" customWidth="1"/>
    <col min="40" max="40" width="19" style="556" customWidth="1"/>
    <col min="41" max="16384" width="9" style="556"/>
  </cols>
  <sheetData>
    <row r="1" spans="1:40" ht="15.75" thickBot="1" x14ac:dyDescent="0.3">
      <c r="A1" s="551" t="s">
        <v>0</v>
      </c>
      <c r="B1" s="552"/>
      <c r="C1" s="552" t="s">
        <v>0</v>
      </c>
      <c r="D1" s="553"/>
      <c r="E1" s="554"/>
      <c r="F1" s="553"/>
      <c r="G1" s="553"/>
      <c r="H1" s="553"/>
      <c r="I1" s="553"/>
      <c r="J1" s="553"/>
      <c r="K1" s="553"/>
      <c r="L1" s="553"/>
      <c r="M1" s="553"/>
      <c r="N1" s="553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5"/>
      <c r="AB1" s="555"/>
      <c r="AC1" s="555"/>
      <c r="AD1" s="555"/>
      <c r="AE1" s="555"/>
      <c r="AF1" s="555"/>
      <c r="AG1" s="555"/>
      <c r="AH1" s="555"/>
      <c r="AI1" s="555"/>
      <c r="AJ1" s="555"/>
      <c r="AK1" s="555"/>
      <c r="AL1" s="555"/>
      <c r="AM1" s="555"/>
      <c r="AN1" s="555"/>
    </row>
    <row r="2" spans="1:40" ht="17.100000000000001" customHeight="1" x14ac:dyDescent="0.25">
      <c r="A2" s="557" t="s">
        <v>0</v>
      </c>
      <c r="B2" s="558"/>
      <c r="C2" s="558"/>
      <c r="D2" s="559"/>
      <c r="E2" s="560"/>
      <c r="F2" s="559"/>
      <c r="G2" s="559"/>
      <c r="H2" s="559"/>
      <c r="I2" s="561" t="s">
        <v>337</v>
      </c>
      <c r="J2" s="814" t="s">
        <v>338</v>
      </c>
      <c r="K2" s="814"/>
      <c r="L2" s="562" t="s">
        <v>279</v>
      </c>
      <c r="M2" s="815"/>
      <c r="N2" s="816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63" t="s">
        <v>0</v>
      </c>
      <c r="AF2" s="555"/>
      <c r="AH2" s="555"/>
      <c r="AI2" s="555"/>
      <c r="AJ2" s="555"/>
      <c r="AK2" s="555"/>
      <c r="AL2" s="555"/>
      <c r="AM2" s="555"/>
      <c r="AN2" s="555"/>
    </row>
    <row r="3" spans="1:40" ht="17.100000000000001" customHeight="1" x14ac:dyDescent="0.25">
      <c r="A3" s="564"/>
      <c r="B3" s="565" t="s">
        <v>0</v>
      </c>
      <c r="C3" s="565"/>
      <c r="D3" s="566"/>
      <c r="E3" s="567"/>
      <c r="F3" s="566"/>
      <c r="G3" s="566"/>
      <c r="H3" s="566"/>
      <c r="I3" s="817" t="s">
        <v>335</v>
      </c>
      <c r="J3" s="818"/>
      <c r="K3" s="818"/>
      <c r="L3" s="708"/>
      <c r="M3" s="569"/>
      <c r="N3" s="570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H3" s="555"/>
      <c r="AI3" s="555"/>
      <c r="AJ3" s="555"/>
      <c r="AK3" s="555"/>
      <c r="AL3" s="555"/>
      <c r="AM3" s="555"/>
      <c r="AN3" s="555"/>
    </row>
    <row r="4" spans="1:40" ht="17.100000000000001" customHeight="1" x14ac:dyDescent="0.25">
      <c r="A4" s="564"/>
      <c r="B4" s="565" t="s">
        <v>0</v>
      </c>
      <c r="C4" s="565"/>
      <c r="D4" s="566"/>
      <c r="E4" s="567"/>
      <c r="F4" s="566"/>
      <c r="G4" s="566"/>
      <c r="H4" s="566"/>
      <c r="I4" s="819" t="s">
        <v>0</v>
      </c>
      <c r="J4" s="820"/>
      <c r="K4" s="820"/>
      <c r="L4" s="820"/>
      <c r="M4" s="820"/>
      <c r="N4" s="821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H4" s="555"/>
      <c r="AI4" s="555"/>
      <c r="AJ4" s="555"/>
      <c r="AK4" s="555"/>
      <c r="AL4" s="555"/>
      <c r="AM4" s="555"/>
      <c r="AN4" s="555"/>
    </row>
    <row r="5" spans="1:40" ht="17.100000000000001" customHeight="1" x14ac:dyDescent="0.25">
      <c r="A5" s="564"/>
      <c r="B5" s="565"/>
      <c r="C5" s="565"/>
      <c r="D5" s="822" t="s">
        <v>280</v>
      </c>
      <c r="E5" s="822"/>
      <c r="F5" s="822"/>
      <c r="G5" s="822"/>
      <c r="H5" s="823"/>
      <c r="I5" s="824" t="s">
        <v>336</v>
      </c>
      <c r="J5" s="818"/>
      <c r="K5" s="709"/>
      <c r="L5" s="569"/>
      <c r="M5" s="569"/>
      <c r="N5" s="570"/>
      <c r="O5" s="571"/>
      <c r="P5" s="571"/>
      <c r="Q5" s="571"/>
      <c r="R5" s="571"/>
      <c r="S5" s="571"/>
      <c r="T5" s="571"/>
      <c r="U5" s="571"/>
      <c r="V5" s="571"/>
      <c r="W5" s="571"/>
      <c r="X5" s="571"/>
      <c r="Y5" s="571"/>
      <c r="Z5" s="571"/>
      <c r="AA5" s="571"/>
      <c r="AB5" s="571"/>
      <c r="AC5" s="571"/>
      <c r="AD5" s="571"/>
      <c r="AE5" s="563" t="s">
        <v>87</v>
      </c>
      <c r="AF5" s="571"/>
      <c r="AG5" s="555" t="s">
        <v>84</v>
      </c>
      <c r="AH5" s="571"/>
      <c r="AI5" s="571"/>
      <c r="AJ5" s="571"/>
      <c r="AK5" s="571"/>
      <c r="AL5" s="571"/>
      <c r="AM5" s="571"/>
      <c r="AN5" s="571"/>
    </row>
    <row r="6" spans="1:40" ht="17.100000000000001" customHeight="1" x14ac:dyDescent="0.25">
      <c r="A6" s="564"/>
      <c r="B6" s="572" t="s">
        <v>0</v>
      </c>
      <c r="C6" s="572"/>
      <c r="D6" s="822"/>
      <c r="E6" s="822"/>
      <c r="F6" s="822"/>
      <c r="G6" s="822"/>
      <c r="H6" s="823"/>
      <c r="I6" s="819" t="s">
        <v>342</v>
      </c>
      <c r="J6" s="820"/>
      <c r="K6" s="820"/>
      <c r="L6" s="820"/>
      <c r="M6" s="820"/>
      <c r="N6" s="821"/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  <c r="AE6" s="555"/>
      <c r="AF6" s="555"/>
      <c r="AG6" s="573" t="s">
        <v>85</v>
      </c>
      <c r="AH6" s="555"/>
      <c r="AI6" s="555"/>
      <c r="AJ6" s="555"/>
      <c r="AK6" s="555"/>
      <c r="AL6" s="555"/>
      <c r="AM6" s="555"/>
      <c r="AN6" s="555"/>
    </row>
    <row r="7" spans="1:40" ht="17.100000000000001" customHeight="1" x14ac:dyDescent="0.25">
      <c r="A7" s="564"/>
      <c r="B7" s="565"/>
      <c r="C7" s="565"/>
      <c r="D7" s="805" t="s">
        <v>125</v>
      </c>
      <c r="E7" s="805"/>
      <c r="F7" s="805"/>
      <c r="G7" s="805"/>
      <c r="H7" s="805"/>
      <c r="I7" s="806" t="s">
        <v>11</v>
      </c>
      <c r="J7" s="807"/>
      <c r="K7" s="808"/>
      <c r="L7" s="574" t="s">
        <v>12</v>
      </c>
      <c r="M7" s="809"/>
      <c r="N7" s="810"/>
      <c r="O7" s="555"/>
      <c r="P7" s="555"/>
      <c r="Q7" s="555"/>
      <c r="R7" s="555"/>
      <c r="S7" s="555"/>
      <c r="T7" s="555"/>
      <c r="U7" s="555"/>
      <c r="V7" s="555"/>
      <c r="W7" s="555"/>
      <c r="X7" s="555"/>
      <c r="Y7" s="555"/>
      <c r="Z7" s="555"/>
      <c r="AA7" s="555"/>
      <c r="AB7" s="555"/>
      <c r="AC7" s="555"/>
      <c r="AD7" s="555"/>
      <c r="AE7" s="555"/>
      <c r="AF7" s="555"/>
      <c r="AG7" s="573" t="s">
        <v>86</v>
      </c>
      <c r="AH7" s="555"/>
      <c r="AI7" s="555"/>
      <c r="AJ7" s="555"/>
      <c r="AK7" s="555"/>
      <c r="AL7" s="555"/>
      <c r="AM7" s="555"/>
      <c r="AN7" s="555"/>
    </row>
    <row r="8" spans="1:40" ht="17.100000000000001" customHeight="1" x14ac:dyDescent="0.25">
      <c r="A8" s="564"/>
      <c r="B8" s="565"/>
      <c r="C8" s="565"/>
      <c r="D8" s="805"/>
      <c r="E8" s="805"/>
      <c r="F8" s="805"/>
      <c r="G8" s="805"/>
      <c r="H8" s="805"/>
      <c r="I8" s="575" t="s">
        <v>13</v>
      </c>
      <c r="J8" s="569"/>
      <c r="K8" s="569"/>
      <c r="L8" s="568"/>
      <c r="M8" s="569"/>
      <c r="N8" s="570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573" t="s">
        <v>88</v>
      </c>
      <c r="AH8" s="555"/>
      <c r="AI8" s="555"/>
      <c r="AJ8" s="555"/>
      <c r="AK8" s="555"/>
      <c r="AL8" s="555"/>
      <c r="AM8" s="555"/>
      <c r="AN8" s="555"/>
    </row>
    <row r="9" spans="1:40" ht="15" x14ac:dyDescent="0.25">
      <c r="A9" s="564"/>
      <c r="B9" s="565"/>
      <c r="C9" s="565"/>
      <c r="D9" s="805" t="s">
        <v>0</v>
      </c>
      <c r="E9" s="805"/>
      <c r="F9" s="805"/>
      <c r="G9" s="805"/>
      <c r="H9" s="805"/>
      <c r="I9" s="811" t="s">
        <v>0</v>
      </c>
      <c r="J9" s="812"/>
      <c r="K9" s="812"/>
      <c r="L9" s="812"/>
      <c r="M9" s="812"/>
      <c r="N9" s="813"/>
      <c r="O9" s="555"/>
      <c r="P9" s="555"/>
      <c r="Q9" s="555"/>
      <c r="R9" s="555"/>
      <c r="S9" s="555"/>
      <c r="T9" s="555"/>
      <c r="U9" s="555"/>
      <c r="V9" s="555"/>
      <c r="W9" s="555"/>
      <c r="X9" s="555"/>
      <c r="Y9" s="555"/>
      <c r="Z9" s="555"/>
      <c r="AA9" s="555"/>
      <c r="AB9" s="555"/>
      <c r="AC9" s="555"/>
      <c r="AD9" s="555"/>
      <c r="AE9" s="563" t="s">
        <v>0</v>
      </c>
      <c r="AF9" s="555"/>
      <c r="AG9" s="573" t="s">
        <v>89</v>
      </c>
      <c r="AH9" s="555"/>
      <c r="AI9" s="555"/>
      <c r="AJ9" s="555"/>
      <c r="AK9" s="555"/>
      <c r="AL9" s="555"/>
      <c r="AM9" s="555"/>
      <c r="AN9" s="555"/>
    </row>
    <row r="10" spans="1:40" ht="15" x14ac:dyDescent="0.25">
      <c r="A10" s="564"/>
      <c r="B10" s="565"/>
      <c r="C10" s="565"/>
      <c r="D10" s="576" t="s">
        <v>281</v>
      </c>
      <c r="E10" s="577"/>
      <c r="F10" s="793" t="s">
        <v>95</v>
      </c>
      <c r="G10" s="793"/>
      <c r="H10" s="578"/>
      <c r="I10" s="579" t="s">
        <v>0</v>
      </c>
      <c r="J10" s="580"/>
      <c r="K10" s="581"/>
      <c r="L10" s="582"/>
      <c r="M10" s="583"/>
      <c r="N10" s="584"/>
      <c r="O10" s="555"/>
      <c r="P10" s="555"/>
      <c r="Q10" s="555"/>
      <c r="R10" s="555"/>
      <c r="S10" s="555"/>
      <c r="T10" s="555"/>
      <c r="U10" s="555"/>
      <c r="V10" s="555"/>
      <c r="W10" s="555"/>
      <c r="X10" s="555"/>
      <c r="Y10" s="555"/>
      <c r="Z10" s="555"/>
      <c r="AA10" s="555"/>
      <c r="AB10" s="555"/>
      <c r="AC10" s="555"/>
      <c r="AD10" s="555"/>
      <c r="AE10" s="555"/>
      <c r="AF10" s="555"/>
      <c r="AG10" s="555"/>
      <c r="AH10" s="555"/>
      <c r="AI10" s="555"/>
      <c r="AJ10" s="555"/>
      <c r="AK10" s="555"/>
      <c r="AL10" s="555"/>
      <c r="AM10" s="555"/>
      <c r="AN10" s="555"/>
    </row>
    <row r="11" spans="1:40" ht="15" x14ac:dyDescent="0.25">
      <c r="A11" s="585"/>
      <c r="B11" s="586"/>
      <c r="C11" s="586"/>
      <c r="D11" s="566"/>
      <c r="E11" s="567"/>
      <c r="F11" s="566"/>
      <c r="G11" s="587"/>
      <c r="H11" s="587"/>
      <c r="I11" s="587"/>
      <c r="J11" s="587"/>
      <c r="K11" s="588" t="s">
        <v>0</v>
      </c>
      <c r="L11" s="589"/>
      <c r="M11" s="566"/>
      <c r="N11" s="590"/>
      <c r="O11" s="555"/>
      <c r="P11" s="555"/>
      <c r="Q11" s="555"/>
      <c r="R11" s="555"/>
      <c r="S11" s="555"/>
      <c r="T11" s="555"/>
      <c r="U11" s="555"/>
      <c r="V11" s="555"/>
      <c r="W11" s="555"/>
      <c r="X11" s="555"/>
      <c r="Y11" s="555"/>
      <c r="Z11" s="555"/>
      <c r="AA11" s="555"/>
      <c r="AB11" s="555"/>
      <c r="AC11" s="555"/>
      <c r="AD11" s="555"/>
      <c r="AE11" s="555"/>
      <c r="AF11" s="555"/>
      <c r="AG11" s="555"/>
      <c r="AH11" s="555"/>
      <c r="AI11" s="555"/>
      <c r="AJ11" s="555"/>
      <c r="AK11" s="555"/>
      <c r="AL11" s="555"/>
      <c r="AM11" s="555"/>
      <c r="AN11" s="555"/>
    </row>
    <row r="12" spans="1:40" ht="15" x14ac:dyDescent="0.2">
      <c r="A12" s="591" t="s">
        <v>0</v>
      </c>
      <c r="B12" s="592" t="s">
        <v>0</v>
      </c>
      <c r="C12" s="592"/>
      <c r="D12" s="593"/>
      <c r="E12" s="794" t="s">
        <v>282</v>
      </c>
      <c r="F12" s="592"/>
      <c r="G12" s="797" t="s">
        <v>2</v>
      </c>
      <c r="H12" s="798"/>
      <c r="I12" s="798"/>
      <c r="J12" s="799"/>
      <c r="K12" s="798" t="s">
        <v>5</v>
      </c>
      <c r="L12" s="798"/>
      <c r="M12" s="798"/>
      <c r="N12" s="800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91" t="s">
        <v>0</v>
      </c>
      <c r="AC12" s="592" t="s">
        <v>0</v>
      </c>
      <c r="AD12" s="592"/>
      <c r="AE12" s="593"/>
      <c r="AF12" s="592"/>
      <c r="AG12" s="797" t="s">
        <v>2</v>
      </c>
      <c r="AH12" s="798"/>
      <c r="AI12" s="798"/>
      <c r="AJ12" s="799"/>
      <c r="AK12" s="798" t="s">
        <v>5</v>
      </c>
      <c r="AL12" s="798"/>
      <c r="AM12" s="798"/>
      <c r="AN12" s="800"/>
    </row>
    <row r="13" spans="1:40" ht="15" x14ac:dyDescent="0.25">
      <c r="A13" s="594" t="s">
        <v>15</v>
      </c>
      <c r="B13" s="595" t="s">
        <v>81</v>
      </c>
      <c r="C13" s="596" t="s">
        <v>81</v>
      </c>
      <c r="D13" s="597"/>
      <c r="E13" s="795"/>
      <c r="F13" s="595" t="s">
        <v>41</v>
      </c>
      <c r="G13" s="801">
        <v>2016</v>
      </c>
      <c r="H13" s="802"/>
      <c r="I13" s="801">
        <f>G13+1</f>
        <v>2017</v>
      </c>
      <c r="J13" s="802"/>
      <c r="K13" s="801">
        <f>G13</f>
        <v>2016</v>
      </c>
      <c r="L13" s="802"/>
      <c r="M13" s="803">
        <f>I13</f>
        <v>2017</v>
      </c>
      <c r="N13" s="804"/>
      <c r="O13" s="555"/>
      <c r="P13" s="555"/>
      <c r="Q13" s="555"/>
      <c r="R13" s="555"/>
      <c r="S13" s="555"/>
      <c r="T13" s="555"/>
      <c r="U13" s="555"/>
      <c r="V13" s="555"/>
      <c r="W13" s="555"/>
      <c r="X13" s="555"/>
      <c r="Y13" s="555"/>
      <c r="Z13" s="555"/>
      <c r="AA13" s="555"/>
      <c r="AB13" s="594" t="s">
        <v>15</v>
      </c>
      <c r="AC13" s="595" t="s">
        <v>81</v>
      </c>
      <c r="AD13" s="596" t="s">
        <v>81</v>
      </c>
      <c r="AE13" s="597"/>
      <c r="AF13" s="595" t="s">
        <v>41</v>
      </c>
      <c r="AG13" s="801">
        <f>G13</f>
        <v>2016</v>
      </c>
      <c r="AH13" s="802"/>
      <c r="AI13" s="801">
        <f>I13</f>
        <v>2017</v>
      </c>
      <c r="AJ13" s="802"/>
      <c r="AK13" s="801">
        <f>K13</f>
        <v>2016</v>
      </c>
      <c r="AL13" s="802"/>
      <c r="AM13" s="803">
        <f>M13</f>
        <v>2017</v>
      </c>
      <c r="AN13" s="804"/>
    </row>
    <row r="14" spans="1:40" ht="15" x14ac:dyDescent="0.25">
      <c r="A14" s="598" t="s">
        <v>6</v>
      </c>
      <c r="B14" s="599" t="s">
        <v>219</v>
      </c>
      <c r="C14" s="599" t="s">
        <v>224</v>
      </c>
      <c r="D14" s="600" t="s">
        <v>15</v>
      </c>
      <c r="E14" s="796"/>
      <c r="F14" s="601" t="s">
        <v>7</v>
      </c>
      <c r="G14" s="602" t="s">
        <v>1</v>
      </c>
      <c r="H14" s="602" t="s">
        <v>258</v>
      </c>
      <c r="I14" s="602" t="s">
        <v>1</v>
      </c>
      <c r="J14" s="602" t="s">
        <v>258</v>
      </c>
      <c r="K14" s="602" t="s">
        <v>1</v>
      </c>
      <c r="L14" s="602" t="s">
        <v>258</v>
      </c>
      <c r="M14" s="602" t="s">
        <v>1</v>
      </c>
      <c r="N14" s="602" t="s">
        <v>258</v>
      </c>
      <c r="O14" s="555"/>
      <c r="P14" s="555"/>
      <c r="Q14" s="555"/>
      <c r="R14" s="555"/>
      <c r="S14" s="555"/>
      <c r="T14" s="555"/>
      <c r="U14" s="555"/>
      <c r="V14" s="555"/>
      <c r="W14" s="555"/>
      <c r="X14" s="555"/>
      <c r="Y14" s="555"/>
      <c r="Z14" s="555"/>
      <c r="AA14" s="555"/>
      <c r="AB14" s="598" t="s">
        <v>6</v>
      </c>
      <c r="AC14" s="599" t="s">
        <v>219</v>
      </c>
      <c r="AD14" s="599" t="s">
        <v>224</v>
      </c>
      <c r="AE14" s="600" t="s">
        <v>15</v>
      </c>
      <c r="AF14" s="601" t="s">
        <v>7</v>
      </c>
      <c r="AG14" s="602" t="s">
        <v>1</v>
      </c>
      <c r="AH14" s="602" t="s">
        <v>64</v>
      </c>
      <c r="AI14" s="602" t="s">
        <v>1</v>
      </c>
      <c r="AJ14" s="602" t="s">
        <v>64</v>
      </c>
      <c r="AK14" s="602" t="s">
        <v>1</v>
      </c>
      <c r="AL14" s="602" t="s">
        <v>64</v>
      </c>
      <c r="AM14" s="602" t="s">
        <v>1</v>
      </c>
      <c r="AN14" s="603" t="s">
        <v>64</v>
      </c>
    </row>
    <row r="15" spans="1:40" ht="30" x14ac:dyDescent="0.2">
      <c r="A15" s="604" t="s">
        <v>20</v>
      </c>
      <c r="B15" s="605" t="s">
        <v>221</v>
      </c>
      <c r="C15" s="606"/>
      <c r="D15" s="607" t="s">
        <v>137</v>
      </c>
      <c r="E15" s="608">
        <v>440320</v>
      </c>
      <c r="F15" s="609" t="s">
        <v>283</v>
      </c>
      <c r="G15" s="610">
        <v>23.007840000000009</v>
      </c>
      <c r="H15" s="611">
        <v>2992.7708543077915</v>
      </c>
      <c r="I15" s="610">
        <v>25.105010000000004</v>
      </c>
      <c r="J15" s="612">
        <v>3979.3913549163103</v>
      </c>
      <c r="K15" s="610">
        <v>0</v>
      </c>
      <c r="L15" s="612">
        <v>0</v>
      </c>
      <c r="M15" s="610">
        <v>0.20005999999999999</v>
      </c>
      <c r="N15" s="613">
        <v>15.883735708480092</v>
      </c>
      <c r="O15" s="614"/>
      <c r="P15" s="614"/>
      <c r="Q15" s="614"/>
      <c r="R15" s="614"/>
      <c r="S15" s="614"/>
      <c r="T15" s="614"/>
      <c r="U15" s="614"/>
      <c r="V15" s="614"/>
      <c r="W15" s="614"/>
      <c r="X15" s="614"/>
      <c r="Y15" s="614"/>
      <c r="Z15" s="614"/>
      <c r="AA15" s="614"/>
      <c r="AB15" s="604" t="s">
        <v>20</v>
      </c>
      <c r="AC15" s="605" t="s">
        <v>221</v>
      </c>
      <c r="AD15" s="606"/>
      <c r="AE15" s="607" t="str">
        <f>D15</f>
        <v>Industrial Roundwood, Coniferous</v>
      </c>
      <c r="AF15" s="609" t="s">
        <v>284</v>
      </c>
      <c r="AG15" s="615" t="s">
        <v>0</v>
      </c>
      <c r="AH15" s="616" t="s">
        <v>0</v>
      </c>
      <c r="AI15" s="615" t="s">
        <v>0</v>
      </c>
      <c r="AJ15" s="617" t="s">
        <v>0</v>
      </c>
      <c r="AK15" s="615" t="s">
        <v>0</v>
      </c>
      <c r="AL15" s="617" t="s">
        <v>0</v>
      </c>
      <c r="AM15" s="615" t="s">
        <v>0</v>
      </c>
      <c r="AN15" s="618" t="s">
        <v>0</v>
      </c>
    </row>
    <row r="16" spans="1:40" ht="16.5" x14ac:dyDescent="0.2">
      <c r="A16" s="619"/>
      <c r="B16" s="620" t="s">
        <v>225</v>
      </c>
      <c r="C16" s="621"/>
      <c r="D16" s="622" t="s">
        <v>285</v>
      </c>
      <c r="E16" s="623"/>
      <c r="F16" s="623"/>
      <c r="G16" s="624"/>
      <c r="H16" s="625"/>
      <c r="I16" s="624"/>
      <c r="J16" s="626"/>
      <c r="K16" s="624"/>
      <c r="L16" s="626"/>
      <c r="M16" s="624"/>
      <c r="N16" s="627"/>
      <c r="O16" s="614"/>
      <c r="P16" s="614"/>
      <c r="Q16" s="614"/>
      <c r="R16" s="614"/>
      <c r="S16" s="614"/>
      <c r="T16" s="614"/>
      <c r="U16" s="614"/>
      <c r="V16" s="614"/>
      <c r="W16" s="614"/>
      <c r="X16" s="614"/>
      <c r="Y16" s="614"/>
      <c r="Z16" s="614"/>
      <c r="AA16" s="614"/>
      <c r="AB16" s="619"/>
      <c r="AC16" s="620" t="s">
        <v>225</v>
      </c>
      <c r="AD16" s="621"/>
      <c r="AE16" s="622" t="s">
        <v>286</v>
      </c>
      <c r="AF16" s="623" t="s">
        <v>284</v>
      </c>
      <c r="AG16" s="628" t="str">
        <f>IF(AND(ISNUMBER(G16),ISNUMBER(G17),ISNUMBER(G18)),IF((G17+G18)&gt;=G16,"subitems as large as total",""),"incomplete data")</f>
        <v>incomplete data</v>
      </c>
      <c r="AH16" s="629" t="str">
        <f t="shared" ref="AH16:AN16" si="0">IF(AND(ISNUMBER(H16),ISNUMBER(H17),ISNUMBER(H18)),IF((H17+H18)&gt;=H16,"subitems as large as total",""),"incomplete data")</f>
        <v>incomplete data</v>
      </c>
      <c r="AI16" s="628" t="str">
        <f t="shared" si="0"/>
        <v>incomplete data</v>
      </c>
      <c r="AJ16" s="630" t="str">
        <f t="shared" si="0"/>
        <v>incomplete data</v>
      </c>
      <c r="AK16" s="628" t="str">
        <f t="shared" si="0"/>
        <v>incomplete data</v>
      </c>
      <c r="AL16" s="630" t="str">
        <f t="shared" si="0"/>
        <v>incomplete data</v>
      </c>
      <c r="AM16" s="628" t="str">
        <f t="shared" si="0"/>
        <v>incomplete data</v>
      </c>
      <c r="AN16" s="631" t="str">
        <f t="shared" si="0"/>
        <v>incomplete data</v>
      </c>
    </row>
    <row r="17" spans="1:40" ht="16.5" x14ac:dyDescent="0.2">
      <c r="A17" s="619"/>
      <c r="B17" s="632" t="s">
        <v>226</v>
      </c>
      <c r="C17" s="633" t="s">
        <v>238</v>
      </c>
      <c r="D17" s="634" t="s">
        <v>91</v>
      </c>
      <c r="E17" s="623">
        <v>440320110</v>
      </c>
      <c r="F17" s="623" t="s">
        <v>283</v>
      </c>
      <c r="G17" s="635">
        <v>0</v>
      </c>
      <c r="H17" s="636">
        <v>0</v>
      </c>
      <c r="I17" s="635">
        <v>0.58219999999999994</v>
      </c>
      <c r="J17" s="637">
        <v>98.197308406587013</v>
      </c>
      <c r="K17" s="635">
        <v>0</v>
      </c>
      <c r="L17" s="637">
        <v>0</v>
      </c>
      <c r="M17" s="635">
        <v>0.18365999999999999</v>
      </c>
      <c r="N17" s="638">
        <v>14.58166000309634</v>
      </c>
      <c r="O17" s="614"/>
      <c r="P17" s="614"/>
      <c r="Q17" s="614"/>
      <c r="R17" s="614"/>
      <c r="S17" s="614"/>
      <c r="T17" s="614"/>
      <c r="U17" s="614"/>
      <c r="V17" s="614"/>
      <c r="W17" s="614"/>
      <c r="X17" s="614"/>
      <c r="Y17" s="614"/>
      <c r="Z17" s="614"/>
      <c r="AA17" s="614"/>
      <c r="AB17" s="619"/>
      <c r="AC17" s="632" t="s">
        <v>226</v>
      </c>
      <c r="AD17" s="633" t="s">
        <v>238</v>
      </c>
      <c r="AE17" s="634" t="s">
        <v>287</v>
      </c>
      <c r="AF17" s="623" t="s">
        <v>284</v>
      </c>
      <c r="AG17" s="639"/>
      <c r="AH17" s="640"/>
      <c r="AI17" s="639"/>
      <c r="AJ17" s="641"/>
      <c r="AK17" s="639"/>
      <c r="AL17" s="641"/>
      <c r="AM17" s="639"/>
      <c r="AN17" s="642"/>
    </row>
    <row r="18" spans="1:40" ht="45" x14ac:dyDescent="0.2">
      <c r="A18" s="619"/>
      <c r="B18" s="643"/>
      <c r="C18" s="644" t="s">
        <v>288</v>
      </c>
      <c r="D18" s="645" t="s">
        <v>92</v>
      </c>
      <c r="E18" s="646">
        <v>440320190</v>
      </c>
      <c r="F18" s="646" t="s">
        <v>283</v>
      </c>
      <c r="G18" s="635">
        <v>0</v>
      </c>
      <c r="H18" s="636">
        <v>0</v>
      </c>
      <c r="I18" s="635">
        <v>0</v>
      </c>
      <c r="J18" s="637">
        <v>0</v>
      </c>
      <c r="K18" s="635">
        <v>0</v>
      </c>
      <c r="L18" s="637">
        <v>0</v>
      </c>
      <c r="M18" s="635">
        <v>0</v>
      </c>
      <c r="N18" s="638">
        <v>0</v>
      </c>
      <c r="O18" s="614"/>
      <c r="P18" s="614"/>
      <c r="Q18" s="614"/>
      <c r="R18" s="614"/>
      <c r="S18" s="614"/>
      <c r="T18" s="614"/>
      <c r="U18" s="614"/>
      <c r="V18" s="614"/>
      <c r="W18" s="614"/>
      <c r="X18" s="614"/>
      <c r="Y18" s="614"/>
      <c r="Z18" s="614"/>
      <c r="AA18" s="614"/>
      <c r="AB18" s="619"/>
      <c r="AC18" s="643"/>
      <c r="AD18" s="644" t="s">
        <v>288</v>
      </c>
      <c r="AE18" s="645" t="s">
        <v>289</v>
      </c>
      <c r="AF18" s="646" t="s">
        <v>284</v>
      </c>
      <c r="AG18" s="639"/>
      <c r="AH18" s="640"/>
      <c r="AI18" s="639"/>
      <c r="AJ18" s="641"/>
      <c r="AK18" s="639"/>
      <c r="AL18" s="641"/>
      <c r="AM18" s="639"/>
      <c r="AN18" s="642"/>
    </row>
    <row r="19" spans="1:40" ht="16.5" x14ac:dyDescent="0.2">
      <c r="A19" s="619"/>
      <c r="B19" s="620" t="s">
        <v>225</v>
      </c>
      <c r="C19" s="621"/>
      <c r="D19" s="647" t="s">
        <v>290</v>
      </c>
      <c r="E19" s="648"/>
      <c r="F19" s="649"/>
      <c r="G19" s="650"/>
      <c r="H19" s="651"/>
      <c r="I19" s="652"/>
      <c r="J19" s="504"/>
      <c r="K19" s="652"/>
      <c r="L19" s="504"/>
      <c r="M19" s="652"/>
      <c r="N19" s="653"/>
      <c r="O19" s="614"/>
      <c r="P19" s="614"/>
      <c r="Q19" s="614"/>
      <c r="R19" s="614"/>
      <c r="S19" s="614"/>
      <c r="T19" s="614"/>
      <c r="U19" s="614"/>
      <c r="V19" s="614"/>
      <c r="W19" s="614"/>
      <c r="X19" s="614"/>
      <c r="Y19" s="614"/>
      <c r="Z19" s="614"/>
      <c r="AA19" s="614"/>
      <c r="AB19" s="619"/>
      <c r="AC19" s="620" t="s">
        <v>225</v>
      </c>
      <c r="AD19" s="621"/>
      <c r="AE19" s="647" t="s">
        <v>291</v>
      </c>
      <c r="AF19" s="649" t="s">
        <v>284</v>
      </c>
      <c r="AG19" s="628" t="str">
        <f>IF(AND(ISNUMBER(G19),ISNUMBER(G20),ISNUMBER(G21)),IF((G20+G21)&gt;=G19,"subitems as large as total",""),"incomplete data")</f>
        <v>incomplete data</v>
      </c>
      <c r="AH19" s="640" t="str">
        <f t="shared" ref="AH19:AN19" si="1">IF(AND(ISNUMBER(H19),ISNUMBER(H20),ISNUMBER(H21)),IF((H20+H21)&gt;=H19,"subitems as large as total",""),"incomplete data")</f>
        <v>incomplete data</v>
      </c>
      <c r="AI19" s="639" t="str">
        <f t="shared" si="1"/>
        <v>incomplete data</v>
      </c>
      <c r="AJ19" s="641" t="str">
        <f t="shared" si="1"/>
        <v>incomplete data</v>
      </c>
      <c r="AK19" s="639" t="str">
        <f t="shared" si="1"/>
        <v>incomplete data</v>
      </c>
      <c r="AL19" s="641" t="str">
        <f t="shared" si="1"/>
        <v>incomplete data</v>
      </c>
      <c r="AM19" s="639" t="str">
        <f t="shared" si="1"/>
        <v>incomplete data</v>
      </c>
      <c r="AN19" s="642" t="str">
        <f t="shared" si="1"/>
        <v>incomplete data</v>
      </c>
    </row>
    <row r="20" spans="1:40" ht="16.5" x14ac:dyDescent="0.2">
      <c r="A20" s="619"/>
      <c r="B20" s="632" t="s">
        <v>232</v>
      </c>
      <c r="C20" s="633" t="s">
        <v>231</v>
      </c>
      <c r="D20" s="634" t="s">
        <v>91</v>
      </c>
      <c r="E20" s="623">
        <v>440320310</v>
      </c>
      <c r="F20" s="654" t="s">
        <v>283</v>
      </c>
      <c r="G20" s="635">
        <v>23.007840000000009</v>
      </c>
      <c r="H20" s="636">
        <v>2992.7708543077915</v>
      </c>
      <c r="I20" s="635">
        <v>24.504320000000003</v>
      </c>
      <c r="J20" s="637">
        <v>3878.8410481852461</v>
      </c>
      <c r="K20" s="635">
        <v>0</v>
      </c>
      <c r="L20" s="637">
        <v>0</v>
      </c>
      <c r="M20" s="635">
        <v>1.6399999999999998E-2</v>
      </c>
      <c r="N20" s="638">
        <v>1.3020757053837524</v>
      </c>
      <c r="O20" s="614"/>
      <c r="P20" s="614"/>
      <c r="Q20" s="614"/>
      <c r="R20" s="614"/>
      <c r="S20" s="614"/>
      <c r="T20" s="614"/>
      <c r="U20" s="614"/>
      <c r="V20" s="614"/>
      <c r="W20" s="614"/>
      <c r="X20" s="614"/>
      <c r="Y20" s="614"/>
      <c r="Z20" s="614"/>
      <c r="AA20" s="614"/>
      <c r="AB20" s="619"/>
      <c r="AC20" s="632" t="s">
        <v>232</v>
      </c>
      <c r="AD20" s="633" t="s">
        <v>231</v>
      </c>
      <c r="AE20" s="634" t="s">
        <v>292</v>
      </c>
      <c r="AF20" s="654" t="s">
        <v>284</v>
      </c>
      <c r="AG20" s="639"/>
      <c r="AH20" s="640"/>
      <c r="AI20" s="639"/>
      <c r="AJ20" s="641"/>
      <c r="AK20" s="639"/>
      <c r="AL20" s="641"/>
      <c r="AM20" s="639"/>
      <c r="AN20" s="642"/>
    </row>
    <row r="21" spans="1:40" ht="45" x14ac:dyDescent="0.2">
      <c r="A21" s="619"/>
      <c r="B21" s="643"/>
      <c r="C21" s="644" t="s">
        <v>293</v>
      </c>
      <c r="D21" s="645" t="s">
        <v>92</v>
      </c>
      <c r="E21" s="646">
        <v>440320390</v>
      </c>
      <c r="F21" s="646" t="s">
        <v>283</v>
      </c>
      <c r="G21" s="635">
        <v>0</v>
      </c>
      <c r="H21" s="636">
        <v>0</v>
      </c>
      <c r="I21" s="635">
        <v>1.6289999999999999E-2</v>
      </c>
      <c r="J21" s="637">
        <v>2.1000183244769177</v>
      </c>
      <c r="K21" s="635">
        <v>0</v>
      </c>
      <c r="L21" s="637">
        <v>0</v>
      </c>
      <c r="M21" s="635">
        <v>0</v>
      </c>
      <c r="N21" s="638">
        <v>0</v>
      </c>
      <c r="O21" s="614"/>
      <c r="P21" s="614"/>
      <c r="Q21" s="614"/>
      <c r="R21" s="614"/>
      <c r="S21" s="614"/>
      <c r="T21" s="614"/>
      <c r="U21" s="614"/>
      <c r="V21" s="614"/>
      <c r="W21" s="614"/>
      <c r="X21" s="614"/>
      <c r="Y21" s="614"/>
      <c r="Z21" s="614"/>
      <c r="AA21" s="614"/>
      <c r="AB21" s="619"/>
      <c r="AC21" s="643"/>
      <c r="AD21" s="644" t="s">
        <v>293</v>
      </c>
      <c r="AE21" s="645" t="s">
        <v>294</v>
      </c>
      <c r="AF21" s="646" t="s">
        <v>284</v>
      </c>
      <c r="AG21" s="639"/>
      <c r="AH21" s="640"/>
      <c r="AI21" s="639"/>
      <c r="AJ21" s="641"/>
      <c r="AK21" s="639"/>
      <c r="AL21" s="641"/>
      <c r="AM21" s="639"/>
      <c r="AN21" s="642"/>
    </row>
    <row r="22" spans="1:40" ht="16.5" x14ac:dyDescent="0.2">
      <c r="A22" s="619"/>
      <c r="B22" s="620" t="s">
        <v>225</v>
      </c>
      <c r="C22" s="621"/>
      <c r="D22" s="647" t="s">
        <v>90</v>
      </c>
      <c r="E22" s="648"/>
      <c r="F22" s="649"/>
      <c r="G22" s="652"/>
      <c r="H22" s="625"/>
      <c r="I22" s="624"/>
      <c r="J22" s="626"/>
      <c r="K22" s="624"/>
      <c r="L22" s="626"/>
      <c r="M22" s="624"/>
      <c r="N22" s="627"/>
      <c r="O22" s="614"/>
      <c r="P22" s="614"/>
      <c r="Q22" s="614"/>
      <c r="R22" s="614"/>
      <c r="S22" s="614"/>
      <c r="T22" s="614"/>
      <c r="U22" s="614"/>
      <c r="V22" s="614"/>
      <c r="W22" s="614"/>
      <c r="X22" s="614"/>
      <c r="Y22" s="614"/>
      <c r="Z22" s="614"/>
      <c r="AA22" s="614"/>
      <c r="AB22" s="619"/>
      <c r="AC22" s="620" t="s">
        <v>225</v>
      </c>
      <c r="AD22" s="621"/>
      <c r="AE22" s="647" t="s">
        <v>90</v>
      </c>
      <c r="AF22" s="649" t="s">
        <v>284</v>
      </c>
      <c r="AG22" s="628" t="str">
        <f>IF(AND(ISNUMBER(G22),ISNUMBER(G23),ISNUMBER(G24)),IF((G23+G24)&gt;=G22,"subitems as large as total",""),"incomplete data")</f>
        <v>incomplete data</v>
      </c>
      <c r="AH22" s="629" t="str">
        <f t="shared" ref="AH22:AN22" si="2">IF(AND(ISNUMBER(H22),ISNUMBER(H23),ISNUMBER(H24)),IF((H23+H24)&gt;=H22,"subitems as large as total",""),"incomplete data")</f>
        <v>incomplete data</v>
      </c>
      <c r="AI22" s="628" t="str">
        <f t="shared" si="2"/>
        <v>incomplete data</v>
      </c>
      <c r="AJ22" s="630" t="str">
        <f t="shared" si="2"/>
        <v>incomplete data</v>
      </c>
      <c r="AK22" s="628" t="str">
        <f t="shared" si="2"/>
        <v>incomplete data</v>
      </c>
      <c r="AL22" s="630" t="str">
        <f t="shared" si="2"/>
        <v>incomplete data</v>
      </c>
      <c r="AM22" s="628" t="str">
        <f t="shared" si="2"/>
        <v>incomplete data</v>
      </c>
      <c r="AN22" s="631" t="str">
        <f t="shared" si="2"/>
        <v>incomplete data</v>
      </c>
    </row>
    <row r="23" spans="1:40" ht="16.5" x14ac:dyDescent="0.2">
      <c r="A23" s="619"/>
      <c r="B23" s="632" t="s">
        <v>227</v>
      </c>
      <c r="C23" s="633" t="s">
        <v>234</v>
      </c>
      <c r="D23" s="634" t="s">
        <v>91</v>
      </c>
      <c r="E23" s="623">
        <v>440320910</v>
      </c>
      <c r="F23" s="654" t="s">
        <v>283</v>
      </c>
      <c r="G23" s="635">
        <v>0</v>
      </c>
      <c r="H23" s="636">
        <v>0</v>
      </c>
      <c r="I23" s="635">
        <v>2.2000000000000001E-3</v>
      </c>
      <c r="J23" s="637">
        <v>0.25297999999999998</v>
      </c>
      <c r="K23" s="635">
        <v>0</v>
      </c>
      <c r="L23" s="637">
        <v>0</v>
      </c>
      <c r="M23" s="635">
        <v>0</v>
      </c>
      <c r="N23" s="638">
        <v>0</v>
      </c>
      <c r="O23" s="614"/>
      <c r="P23" s="614"/>
      <c r="Q23" s="614"/>
      <c r="R23" s="614"/>
      <c r="S23" s="614"/>
      <c r="T23" s="614"/>
      <c r="U23" s="614"/>
      <c r="V23" s="614"/>
      <c r="W23" s="614"/>
      <c r="X23" s="614"/>
      <c r="Y23" s="614"/>
      <c r="Z23" s="614"/>
      <c r="AA23" s="614"/>
      <c r="AB23" s="619"/>
      <c r="AC23" s="632" t="s">
        <v>227</v>
      </c>
      <c r="AD23" s="633" t="s">
        <v>234</v>
      </c>
      <c r="AE23" s="634" t="s">
        <v>91</v>
      </c>
      <c r="AF23" s="654" t="s">
        <v>284</v>
      </c>
      <c r="AG23" s="639"/>
      <c r="AH23" s="640"/>
      <c r="AI23" s="639"/>
      <c r="AJ23" s="641"/>
      <c r="AK23" s="639"/>
      <c r="AL23" s="641"/>
      <c r="AM23" s="639"/>
      <c r="AN23" s="642"/>
    </row>
    <row r="24" spans="1:40" ht="45" x14ac:dyDescent="0.2">
      <c r="A24" s="619"/>
      <c r="B24" s="655"/>
      <c r="C24" s="644" t="s">
        <v>295</v>
      </c>
      <c r="D24" s="645" t="s">
        <v>92</v>
      </c>
      <c r="E24" s="646">
        <v>440320990</v>
      </c>
      <c r="F24" s="646" t="s">
        <v>283</v>
      </c>
      <c r="G24" s="635">
        <v>0</v>
      </c>
      <c r="H24" s="636">
        <v>0</v>
      </c>
      <c r="I24" s="635">
        <v>0</v>
      </c>
      <c r="J24" s="637">
        <v>0</v>
      </c>
      <c r="K24" s="635">
        <v>0</v>
      </c>
      <c r="L24" s="637">
        <v>0</v>
      </c>
      <c r="M24" s="635">
        <v>0</v>
      </c>
      <c r="N24" s="638">
        <v>0</v>
      </c>
      <c r="O24" s="614"/>
      <c r="P24" s="614"/>
      <c r="Q24" s="614"/>
      <c r="R24" s="614"/>
      <c r="S24" s="614"/>
      <c r="T24" s="614"/>
      <c r="U24" s="614"/>
      <c r="V24" s="614"/>
      <c r="W24" s="614"/>
      <c r="X24" s="614"/>
      <c r="Y24" s="614"/>
      <c r="Z24" s="614"/>
      <c r="AA24" s="614"/>
      <c r="AB24" s="619"/>
      <c r="AC24" s="655"/>
      <c r="AD24" s="644" t="s">
        <v>295</v>
      </c>
      <c r="AE24" s="645" t="s">
        <v>92</v>
      </c>
      <c r="AF24" s="646" t="s">
        <v>284</v>
      </c>
      <c r="AG24" s="639"/>
      <c r="AH24" s="640"/>
      <c r="AI24" s="639"/>
      <c r="AJ24" s="641"/>
      <c r="AK24" s="639"/>
      <c r="AL24" s="641"/>
      <c r="AM24" s="639"/>
      <c r="AN24" s="642"/>
    </row>
    <row r="25" spans="1:40" ht="60" x14ac:dyDescent="0.2">
      <c r="A25" s="604" t="s">
        <v>55</v>
      </c>
      <c r="B25" s="656" t="s">
        <v>233</v>
      </c>
      <c r="C25" s="606"/>
      <c r="D25" s="657" t="s">
        <v>138</v>
      </c>
      <c r="E25" s="658" t="s">
        <v>296</v>
      </c>
      <c r="F25" s="609" t="s">
        <v>283</v>
      </c>
      <c r="G25" s="659">
        <v>0</v>
      </c>
      <c r="H25" s="611">
        <v>0</v>
      </c>
      <c r="I25" s="610">
        <v>162</v>
      </c>
      <c r="J25" s="612">
        <v>15.185626071343185</v>
      </c>
      <c r="K25" s="610">
        <v>15</v>
      </c>
      <c r="L25" s="612">
        <v>11.855463129496401</v>
      </c>
      <c r="M25" s="610">
        <v>0</v>
      </c>
      <c r="N25" s="613">
        <v>0</v>
      </c>
      <c r="O25" s="614"/>
      <c r="P25" s="614"/>
      <c r="Q25" s="614"/>
      <c r="R25" s="614"/>
      <c r="S25" s="614"/>
      <c r="T25" s="614"/>
      <c r="U25" s="614"/>
      <c r="V25" s="614"/>
      <c r="W25" s="614"/>
      <c r="X25" s="614"/>
      <c r="Y25" s="614"/>
      <c r="Z25" s="614"/>
      <c r="AA25" s="614"/>
      <c r="AB25" s="604" t="s">
        <v>55</v>
      </c>
      <c r="AC25" s="656" t="s">
        <v>233</v>
      </c>
      <c r="AD25" s="606"/>
      <c r="AE25" s="607" t="str">
        <f>D25</f>
        <v>Industrial Roundwood, Non-Coniferous</v>
      </c>
      <c r="AF25" s="609" t="s">
        <v>284</v>
      </c>
      <c r="AG25" s="615" t="s">
        <v>0</v>
      </c>
      <c r="AH25" s="616" t="s">
        <v>0</v>
      </c>
      <c r="AI25" s="615" t="s">
        <v>0</v>
      </c>
      <c r="AJ25" s="617" t="s">
        <v>0</v>
      </c>
      <c r="AK25" s="615" t="s">
        <v>0</v>
      </c>
      <c r="AL25" s="617" t="s">
        <v>0</v>
      </c>
      <c r="AM25" s="615" t="s">
        <v>0</v>
      </c>
      <c r="AN25" s="618" t="s">
        <v>0</v>
      </c>
    </row>
    <row r="26" spans="1:40" ht="30" x14ac:dyDescent="0.2">
      <c r="A26" s="619"/>
      <c r="B26" s="660" t="s">
        <v>297</v>
      </c>
      <c r="C26" s="621"/>
      <c r="D26" s="645" t="s">
        <v>298</v>
      </c>
      <c r="E26" s="623">
        <v>440391</v>
      </c>
      <c r="F26" s="623" t="s">
        <v>299</v>
      </c>
      <c r="G26" s="652">
        <v>0</v>
      </c>
      <c r="H26" s="651">
        <v>0</v>
      </c>
      <c r="I26" s="652">
        <v>0</v>
      </c>
      <c r="J26" s="504">
        <v>0</v>
      </c>
      <c r="K26" s="652">
        <v>0</v>
      </c>
      <c r="L26" s="504">
        <v>0</v>
      </c>
      <c r="M26" s="652">
        <v>0</v>
      </c>
      <c r="N26" s="653">
        <v>0</v>
      </c>
      <c r="O26" s="614"/>
      <c r="P26" s="614"/>
      <c r="Q26" s="614"/>
      <c r="R26" s="614"/>
      <c r="S26" s="614"/>
      <c r="T26" s="614"/>
      <c r="U26" s="614"/>
      <c r="V26" s="614"/>
      <c r="W26" s="614"/>
      <c r="X26" s="614"/>
      <c r="Y26" s="614"/>
      <c r="Z26" s="614"/>
      <c r="AA26" s="614"/>
      <c r="AB26" s="619"/>
      <c r="AC26" s="660" t="s">
        <v>297</v>
      </c>
      <c r="AD26" s="621"/>
      <c r="AE26" s="634" t="s">
        <v>300</v>
      </c>
      <c r="AF26" s="623" t="s">
        <v>284</v>
      </c>
      <c r="AG26" s="628"/>
      <c r="AH26" s="640"/>
      <c r="AI26" s="639"/>
      <c r="AJ26" s="641"/>
      <c r="AK26" s="639"/>
      <c r="AL26" s="641"/>
      <c r="AM26" s="639"/>
      <c r="AN26" s="642"/>
    </row>
    <row r="27" spans="1:40" ht="30" x14ac:dyDescent="0.2">
      <c r="A27" s="619"/>
      <c r="B27" s="661" t="s">
        <v>301</v>
      </c>
      <c r="C27" s="621"/>
      <c r="D27" s="662" t="s">
        <v>302</v>
      </c>
      <c r="E27" s="623">
        <v>440392</v>
      </c>
      <c r="F27" s="623" t="s">
        <v>283</v>
      </c>
      <c r="G27" s="624">
        <v>0</v>
      </c>
      <c r="H27" s="625">
        <v>0</v>
      </c>
      <c r="I27" s="624">
        <v>0.16200000000000001</v>
      </c>
      <c r="J27" s="626">
        <v>15.185626071343185</v>
      </c>
      <c r="K27" s="624">
        <v>0</v>
      </c>
      <c r="L27" s="626">
        <v>0</v>
      </c>
      <c r="M27" s="624">
        <v>0</v>
      </c>
      <c r="N27" s="627">
        <v>0</v>
      </c>
      <c r="O27" s="663"/>
      <c r="P27" s="663"/>
      <c r="Q27" s="663"/>
      <c r="R27" s="663"/>
      <c r="S27" s="663"/>
      <c r="T27" s="663"/>
      <c r="U27" s="663"/>
      <c r="V27" s="663"/>
      <c r="W27" s="663"/>
      <c r="X27" s="663"/>
      <c r="Y27" s="663"/>
      <c r="Z27" s="663"/>
      <c r="AA27" s="663"/>
      <c r="AB27" s="619"/>
      <c r="AC27" s="661" t="s">
        <v>301</v>
      </c>
      <c r="AD27" s="621"/>
      <c r="AE27" s="634" t="s">
        <v>303</v>
      </c>
      <c r="AF27" s="623" t="s">
        <v>284</v>
      </c>
      <c r="AG27" s="628"/>
      <c r="AH27" s="629"/>
      <c r="AI27" s="628"/>
      <c r="AJ27" s="630"/>
      <c r="AK27" s="628"/>
      <c r="AL27" s="630"/>
      <c r="AM27" s="628"/>
      <c r="AN27" s="631"/>
    </row>
    <row r="28" spans="1:40" ht="28.5" x14ac:dyDescent="0.2">
      <c r="A28" s="619"/>
      <c r="B28" s="661" t="s">
        <v>236</v>
      </c>
      <c r="C28" s="621"/>
      <c r="D28" s="634" t="s">
        <v>304</v>
      </c>
      <c r="E28" s="664" t="s">
        <v>305</v>
      </c>
      <c r="F28" s="623" t="s">
        <v>283</v>
      </c>
      <c r="G28" s="652">
        <v>1.4999999999999999E-2</v>
      </c>
      <c r="H28" s="651">
        <v>11.855463129496401</v>
      </c>
      <c r="I28" s="652">
        <v>0</v>
      </c>
      <c r="J28" s="504">
        <v>0</v>
      </c>
      <c r="K28" s="652">
        <v>0</v>
      </c>
      <c r="L28" s="504">
        <v>0</v>
      </c>
      <c r="M28" s="652">
        <v>0</v>
      </c>
      <c r="N28" s="653">
        <v>0</v>
      </c>
      <c r="O28" s="614"/>
      <c r="P28" s="614"/>
      <c r="Q28" s="614"/>
      <c r="R28" s="614"/>
      <c r="S28" s="614"/>
      <c r="T28" s="614"/>
      <c r="U28" s="614"/>
      <c r="V28" s="614"/>
      <c r="W28" s="614"/>
      <c r="X28" s="614"/>
      <c r="Y28" s="614"/>
      <c r="Z28" s="614"/>
      <c r="AA28" s="614"/>
      <c r="AB28" s="619"/>
      <c r="AC28" s="661" t="s">
        <v>236</v>
      </c>
      <c r="AD28" s="621"/>
      <c r="AE28" s="634" t="s">
        <v>306</v>
      </c>
      <c r="AF28" s="623" t="s">
        <v>284</v>
      </c>
      <c r="AG28" s="628" t="str">
        <f>IF(AND(ISNUMBER(G28),ISNUMBER(G29),ISNUMBER(G30)),IF((G29+G30)&gt;=G28,"subitems as large as total",""),"incomplete data")</f>
        <v/>
      </c>
      <c r="AH28" s="640" t="str">
        <f t="shared" ref="AH28:AN28" si="3">IF(AND(ISNUMBER(H28),ISNUMBER(H29),ISNUMBER(H30)),IF((H29+H30)&gt;=H28,"subitems as large as total",""),"incomplete data")</f>
        <v/>
      </c>
      <c r="AI28" s="639" t="str">
        <f t="shared" si="3"/>
        <v>subitems as large as total</v>
      </c>
      <c r="AJ28" s="641" t="str">
        <f t="shared" si="3"/>
        <v>subitems as large as total</v>
      </c>
      <c r="AK28" s="639" t="str">
        <f t="shared" si="3"/>
        <v>subitems as large as total</v>
      </c>
      <c r="AL28" s="641" t="str">
        <f t="shared" si="3"/>
        <v>subitems as large as total</v>
      </c>
      <c r="AM28" s="639" t="str">
        <f t="shared" si="3"/>
        <v>subitems as large as total</v>
      </c>
      <c r="AN28" s="642" t="str">
        <f t="shared" si="3"/>
        <v>subitems as large as total</v>
      </c>
    </row>
    <row r="29" spans="1:40" ht="28.5" x14ac:dyDescent="0.2">
      <c r="A29" s="619"/>
      <c r="B29" s="632" t="s">
        <v>228</v>
      </c>
      <c r="C29" s="665" t="s">
        <v>235</v>
      </c>
      <c r="D29" s="666" t="s">
        <v>91</v>
      </c>
      <c r="E29" s="664" t="s">
        <v>307</v>
      </c>
      <c r="F29" s="623" t="s">
        <v>283</v>
      </c>
      <c r="G29" s="635">
        <v>0</v>
      </c>
      <c r="H29" s="636">
        <v>0</v>
      </c>
      <c r="I29" s="635">
        <v>0.16200000000000001</v>
      </c>
      <c r="J29" s="637">
        <v>15.185626071343185</v>
      </c>
      <c r="K29" s="635">
        <v>0</v>
      </c>
      <c r="L29" s="637">
        <v>0</v>
      </c>
      <c r="M29" s="635">
        <v>0</v>
      </c>
      <c r="N29" s="638">
        <v>0</v>
      </c>
      <c r="O29" s="614"/>
      <c r="P29" s="614"/>
      <c r="Q29" s="614"/>
      <c r="R29" s="614"/>
      <c r="S29" s="614"/>
      <c r="T29" s="614"/>
      <c r="U29" s="614"/>
      <c r="V29" s="614"/>
      <c r="W29" s="614"/>
      <c r="X29" s="614"/>
      <c r="Y29" s="614"/>
      <c r="Z29" s="614"/>
      <c r="AA29" s="614"/>
      <c r="AB29" s="619"/>
      <c r="AC29" s="632" t="s">
        <v>228</v>
      </c>
      <c r="AD29" s="665" t="s">
        <v>235</v>
      </c>
      <c r="AE29" s="666" t="s">
        <v>91</v>
      </c>
      <c r="AF29" s="623" t="s">
        <v>284</v>
      </c>
      <c r="AG29" s="639"/>
      <c r="AH29" s="640"/>
      <c r="AI29" s="639"/>
      <c r="AJ29" s="641"/>
      <c r="AK29" s="639"/>
      <c r="AL29" s="641"/>
      <c r="AM29" s="639"/>
      <c r="AN29" s="642"/>
    </row>
    <row r="30" spans="1:40" ht="45" x14ac:dyDescent="0.2">
      <c r="A30" s="619"/>
      <c r="B30" s="655"/>
      <c r="C30" s="667" t="s">
        <v>308</v>
      </c>
      <c r="D30" s="668" t="s">
        <v>92</v>
      </c>
      <c r="E30" s="669" t="s">
        <v>309</v>
      </c>
      <c r="F30" s="646" t="s">
        <v>283</v>
      </c>
      <c r="G30" s="635">
        <v>0</v>
      </c>
      <c r="H30" s="636">
        <v>0</v>
      </c>
      <c r="I30" s="635">
        <v>0</v>
      </c>
      <c r="J30" s="637">
        <v>0</v>
      </c>
      <c r="K30" s="635">
        <v>0</v>
      </c>
      <c r="L30" s="637">
        <v>0</v>
      </c>
      <c r="M30" s="635">
        <v>0</v>
      </c>
      <c r="N30" s="638">
        <v>0</v>
      </c>
      <c r="O30" s="614"/>
      <c r="P30" s="614"/>
      <c r="Q30" s="614"/>
      <c r="R30" s="614"/>
      <c r="S30" s="614"/>
      <c r="T30" s="614"/>
      <c r="U30" s="614"/>
      <c r="V30" s="614"/>
      <c r="W30" s="614"/>
      <c r="X30" s="614"/>
      <c r="Y30" s="614"/>
      <c r="Z30" s="614"/>
      <c r="AA30" s="614"/>
      <c r="AB30" s="619"/>
      <c r="AC30" s="655"/>
      <c r="AD30" s="667" t="s">
        <v>308</v>
      </c>
      <c r="AE30" s="668" t="s">
        <v>92</v>
      </c>
      <c r="AF30" s="646" t="s">
        <v>284</v>
      </c>
      <c r="AG30" s="639"/>
      <c r="AH30" s="640"/>
      <c r="AI30" s="639"/>
      <c r="AJ30" s="641"/>
      <c r="AK30" s="639"/>
      <c r="AL30" s="641"/>
      <c r="AM30" s="639"/>
      <c r="AN30" s="642"/>
    </row>
    <row r="31" spans="1:40" ht="30" x14ac:dyDescent="0.2">
      <c r="A31" s="619"/>
      <c r="B31" s="644" t="s">
        <v>310</v>
      </c>
      <c r="C31" s="665"/>
      <c r="D31" s="662" t="s">
        <v>311</v>
      </c>
      <c r="E31" s="623">
        <v>440399100</v>
      </c>
      <c r="F31" s="646" t="s">
        <v>283</v>
      </c>
      <c r="G31" s="670">
        <v>0</v>
      </c>
      <c r="H31" s="671">
        <v>0</v>
      </c>
      <c r="I31" s="670">
        <v>0</v>
      </c>
      <c r="J31" s="672">
        <v>0</v>
      </c>
      <c r="K31" s="670">
        <v>0</v>
      </c>
      <c r="L31" s="672">
        <v>0</v>
      </c>
      <c r="M31" s="670">
        <v>0</v>
      </c>
      <c r="N31" s="673">
        <v>0</v>
      </c>
      <c r="O31" s="614"/>
      <c r="P31" s="614"/>
      <c r="Q31" s="614"/>
      <c r="R31" s="614"/>
      <c r="S31" s="614"/>
      <c r="T31" s="614"/>
      <c r="U31" s="614"/>
      <c r="V31" s="614"/>
      <c r="W31" s="614"/>
      <c r="X31" s="614"/>
      <c r="Y31" s="614"/>
      <c r="Z31" s="614"/>
      <c r="AA31" s="614"/>
      <c r="AB31" s="619"/>
      <c r="AC31" s="644" t="s">
        <v>310</v>
      </c>
      <c r="AD31" s="665"/>
      <c r="AE31" s="674" t="s">
        <v>312</v>
      </c>
      <c r="AF31" s="646" t="s">
        <v>284</v>
      </c>
      <c r="AG31" s="639"/>
      <c r="AH31" s="640"/>
      <c r="AI31" s="639"/>
      <c r="AJ31" s="641"/>
      <c r="AK31" s="639"/>
      <c r="AL31" s="641"/>
      <c r="AM31" s="639"/>
      <c r="AN31" s="642"/>
    </row>
    <row r="32" spans="1:40" ht="30" x14ac:dyDescent="0.2">
      <c r="A32" s="675"/>
      <c r="B32" s="676" t="s">
        <v>313</v>
      </c>
      <c r="C32" s="665"/>
      <c r="D32" s="662" t="s">
        <v>314</v>
      </c>
      <c r="E32" s="623">
        <v>440399300</v>
      </c>
      <c r="F32" s="646" t="s">
        <v>283</v>
      </c>
      <c r="G32" s="670">
        <v>0</v>
      </c>
      <c r="H32" s="671">
        <v>0</v>
      </c>
      <c r="I32" s="670">
        <v>0</v>
      </c>
      <c r="J32" s="672">
        <v>0</v>
      </c>
      <c r="K32" s="670">
        <v>0</v>
      </c>
      <c r="L32" s="672">
        <v>0</v>
      </c>
      <c r="M32" s="670">
        <v>0</v>
      </c>
      <c r="N32" s="673">
        <v>0</v>
      </c>
      <c r="O32" s="614"/>
      <c r="P32" s="614"/>
      <c r="Q32" s="614"/>
      <c r="R32" s="614"/>
      <c r="S32" s="614"/>
      <c r="T32" s="614"/>
      <c r="U32" s="614"/>
      <c r="V32" s="614"/>
      <c r="W32" s="614"/>
      <c r="X32" s="614"/>
      <c r="Y32" s="614"/>
      <c r="Z32" s="614"/>
      <c r="AA32" s="614"/>
      <c r="AB32" s="675"/>
      <c r="AC32" s="676" t="s">
        <v>313</v>
      </c>
      <c r="AD32" s="665"/>
      <c r="AE32" s="662" t="s">
        <v>315</v>
      </c>
      <c r="AF32" s="646" t="s">
        <v>284</v>
      </c>
      <c r="AG32" s="639"/>
      <c r="AH32" s="640"/>
      <c r="AI32" s="639"/>
      <c r="AJ32" s="641"/>
      <c r="AK32" s="639"/>
      <c r="AL32" s="641"/>
      <c r="AM32" s="639"/>
      <c r="AN32" s="642"/>
    </row>
    <row r="33" spans="1:40" ht="30" x14ac:dyDescent="0.2">
      <c r="A33" s="677" t="s">
        <v>173</v>
      </c>
      <c r="B33" s="678" t="s">
        <v>222</v>
      </c>
      <c r="C33" s="679"/>
      <c r="D33" s="680" t="s">
        <v>79</v>
      </c>
      <c r="E33" s="608">
        <v>440710</v>
      </c>
      <c r="F33" s="609" t="s">
        <v>283</v>
      </c>
      <c r="G33" s="681">
        <v>31.277710000000006</v>
      </c>
      <c r="H33" s="682">
        <v>4383.4076104235382</v>
      </c>
      <c r="I33" s="681">
        <v>57.622294888888831</v>
      </c>
      <c r="J33" s="682">
        <v>2466.9478155396232</v>
      </c>
      <c r="K33" s="681">
        <v>1.3911000000000002</v>
      </c>
      <c r="L33" s="682">
        <v>221.78234</v>
      </c>
      <c r="M33" s="681">
        <v>0.63997000000000026</v>
      </c>
      <c r="N33" s="683">
        <v>109.80508012325669</v>
      </c>
      <c r="O33" s="614"/>
      <c r="P33" s="614"/>
      <c r="Q33" s="614"/>
      <c r="R33" s="614"/>
      <c r="S33" s="614"/>
      <c r="T33" s="614"/>
      <c r="U33" s="614"/>
      <c r="V33" s="614"/>
      <c r="W33" s="614"/>
      <c r="X33" s="614"/>
      <c r="Y33" s="614"/>
      <c r="Z33" s="614"/>
      <c r="AA33" s="614"/>
      <c r="AB33" s="677" t="s">
        <v>173</v>
      </c>
      <c r="AC33" s="678" t="s">
        <v>222</v>
      </c>
      <c r="AD33" s="679"/>
      <c r="AE33" s="680" t="s">
        <v>79</v>
      </c>
      <c r="AF33" s="609" t="s">
        <v>316</v>
      </c>
      <c r="AG33" s="615" t="s">
        <v>0</v>
      </c>
      <c r="AH33" s="617" t="s">
        <v>0</v>
      </c>
      <c r="AI33" s="615" t="s">
        <v>0</v>
      </c>
      <c r="AJ33" s="617" t="s">
        <v>0</v>
      </c>
      <c r="AK33" s="615" t="s">
        <v>0</v>
      </c>
      <c r="AL33" s="617" t="s">
        <v>0</v>
      </c>
      <c r="AM33" s="615" t="s">
        <v>0</v>
      </c>
      <c r="AN33" s="618" t="s">
        <v>0</v>
      </c>
    </row>
    <row r="34" spans="1:40" ht="16.5" x14ac:dyDescent="0.2">
      <c r="A34" s="619"/>
      <c r="B34" s="684" t="s">
        <v>317</v>
      </c>
      <c r="C34" s="632"/>
      <c r="D34" s="634" t="s">
        <v>318</v>
      </c>
      <c r="E34" s="623">
        <v>440710310</v>
      </c>
      <c r="F34" s="623" t="s">
        <v>283</v>
      </c>
      <c r="G34" s="652">
        <v>0.17138</v>
      </c>
      <c r="H34" s="504">
        <v>55.438741640037392</v>
      </c>
      <c r="I34" s="652">
        <v>7.5700000000000003E-2</v>
      </c>
      <c r="J34" s="504">
        <v>8.3295630427188811</v>
      </c>
      <c r="K34" s="652">
        <v>8.2930000000000004E-2</v>
      </c>
      <c r="L34" s="504">
        <v>13.934740000000001</v>
      </c>
      <c r="M34" s="652">
        <v>0.12366999999999999</v>
      </c>
      <c r="N34" s="653">
        <v>18.996600000000001</v>
      </c>
      <c r="O34" s="614"/>
      <c r="P34" s="614"/>
      <c r="Q34" s="614"/>
      <c r="R34" s="614"/>
      <c r="S34" s="614"/>
      <c r="T34" s="614"/>
      <c r="U34" s="614"/>
      <c r="V34" s="614"/>
      <c r="W34" s="614"/>
      <c r="X34" s="614"/>
      <c r="Y34" s="614"/>
      <c r="Z34" s="614"/>
      <c r="AA34" s="614"/>
      <c r="AB34" s="619"/>
      <c r="AC34" s="684" t="s">
        <v>317</v>
      </c>
      <c r="AD34" s="632"/>
      <c r="AE34" s="634" t="s">
        <v>318</v>
      </c>
      <c r="AF34" s="623" t="s">
        <v>316</v>
      </c>
      <c r="AG34" s="639"/>
      <c r="AH34" s="641"/>
      <c r="AI34" s="639"/>
      <c r="AJ34" s="641"/>
      <c r="AK34" s="639"/>
      <c r="AL34" s="641"/>
      <c r="AM34" s="639"/>
      <c r="AN34" s="642"/>
    </row>
    <row r="35" spans="1:40" ht="16.5" x14ac:dyDescent="0.2">
      <c r="A35" s="619"/>
      <c r="B35" s="684" t="s">
        <v>319</v>
      </c>
      <c r="C35" s="655"/>
      <c r="D35" s="685" t="s">
        <v>320</v>
      </c>
      <c r="E35" s="648">
        <v>440710330</v>
      </c>
      <c r="F35" s="686" t="s">
        <v>283</v>
      </c>
      <c r="G35" s="624">
        <v>0.32730999999999999</v>
      </c>
      <c r="H35" s="626">
        <v>68.833334010974625</v>
      </c>
      <c r="I35" s="624">
        <v>0.91477999999999993</v>
      </c>
      <c r="J35" s="626">
        <v>137.80970663641179</v>
      </c>
      <c r="K35" s="624">
        <v>0</v>
      </c>
      <c r="L35" s="626">
        <v>0</v>
      </c>
      <c r="M35" s="624">
        <v>1.74E-3</v>
      </c>
      <c r="N35" s="627">
        <v>2.0269453808305453</v>
      </c>
      <c r="O35" s="614"/>
      <c r="P35" s="614"/>
      <c r="Q35" s="614"/>
      <c r="R35" s="614"/>
      <c r="S35" s="614"/>
      <c r="T35" s="614"/>
      <c r="U35" s="614"/>
      <c r="V35" s="614"/>
      <c r="W35" s="614"/>
      <c r="X35" s="614"/>
      <c r="Y35" s="614"/>
      <c r="Z35" s="614"/>
      <c r="AA35" s="614"/>
      <c r="AB35" s="619"/>
      <c r="AC35" s="684" t="s">
        <v>319</v>
      </c>
      <c r="AD35" s="655"/>
      <c r="AE35" s="685" t="s">
        <v>320</v>
      </c>
      <c r="AF35" s="686" t="s">
        <v>316</v>
      </c>
      <c r="AG35" s="628"/>
      <c r="AH35" s="630"/>
      <c r="AI35" s="628"/>
      <c r="AJ35" s="630"/>
      <c r="AK35" s="628"/>
      <c r="AL35" s="630"/>
      <c r="AM35" s="628"/>
      <c r="AN35" s="631"/>
    </row>
    <row r="36" spans="1:40" ht="88.5" customHeight="1" x14ac:dyDescent="0.2">
      <c r="A36" s="604" t="s">
        <v>174</v>
      </c>
      <c r="B36" s="687" t="s">
        <v>223</v>
      </c>
      <c r="C36" s="688"/>
      <c r="D36" s="607" t="s">
        <v>80</v>
      </c>
      <c r="E36" s="689" t="s">
        <v>321</v>
      </c>
      <c r="F36" s="609" t="s">
        <v>322</v>
      </c>
      <c r="G36" s="610">
        <v>13234.161399999997</v>
      </c>
      <c r="H36" s="612">
        <v>2378.5327330880264</v>
      </c>
      <c r="I36" s="610">
        <v>18052.930000000004</v>
      </c>
      <c r="J36" s="612">
        <v>3520.848629663576</v>
      </c>
      <c r="K36" s="610">
        <v>33888.181300000004</v>
      </c>
      <c r="L36" s="612">
        <v>13390.211103324376</v>
      </c>
      <c r="M36" s="610">
        <v>43083.397350000094</v>
      </c>
      <c r="N36" s="613">
        <v>16689.306955316082</v>
      </c>
      <c r="O36" s="614"/>
      <c r="P36" s="614"/>
      <c r="Q36" s="614"/>
      <c r="R36" s="614"/>
      <c r="S36" s="614"/>
      <c r="T36" s="614"/>
      <c r="U36" s="614"/>
      <c r="V36" s="614"/>
      <c r="W36" s="614"/>
      <c r="X36" s="614"/>
      <c r="Y36" s="614"/>
      <c r="Z36" s="614"/>
      <c r="AA36" s="614"/>
      <c r="AB36" s="604" t="s">
        <v>174</v>
      </c>
      <c r="AC36" s="687" t="s">
        <v>223</v>
      </c>
      <c r="AD36" s="688"/>
      <c r="AE36" s="607" t="s">
        <v>80</v>
      </c>
      <c r="AF36" s="609" t="s">
        <v>316</v>
      </c>
      <c r="AG36" s="615" t="s">
        <v>0</v>
      </c>
      <c r="AH36" s="617" t="s">
        <v>0</v>
      </c>
      <c r="AI36" s="615" t="s">
        <v>0</v>
      </c>
      <c r="AJ36" s="617" t="s">
        <v>0</v>
      </c>
      <c r="AK36" s="615" t="s">
        <v>0</v>
      </c>
      <c r="AL36" s="617" t="s">
        <v>0</v>
      </c>
      <c r="AM36" s="615" t="s">
        <v>0</v>
      </c>
      <c r="AN36" s="618" t="s">
        <v>0</v>
      </c>
    </row>
    <row r="37" spans="1:40" ht="16.5" x14ac:dyDescent="0.2">
      <c r="A37" s="619"/>
      <c r="B37" s="684" t="s">
        <v>323</v>
      </c>
      <c r="C37" s="632"/>
      <c r="D37" s="634" t="s">
        <v>300</v>
      </c>
      <c r="E37" s="623">
        <v>440791</v>
      </c>
      <c r="F37" s="623" t="s">
        <v>283</v>
      </c>
      <c r="G37" s="624">
        <v>6.2411859999999999</v>
      </c>
      <c r="H37" s="626">
        <v>148.81045536048296</v>
      </c>
      <c r="I37" s="624">
        <v>34.39556000000001</v>
      </c>
      <c r="J37" s="626">
        <v>245.54145423867371</v>
      </c>
      <c r="K37" s="624">
        <v>7.4440000000000006E-2</v>
      </c>
      <c r="L37" s="626">
        <v>21.325418423758986</v>
      </c>
      <c r="M37" s="624">
        <v>24.515659999999997</v>
      </c>
      <c r="N37" s="627">
        <v>111.14633207886871</v>
      </c>
      <c r="O37" s="614"/>
      <c r="P37" s="614"/>
      <c r="Q37" s="614"/>
      <c r="R37" s="614"/>
      <c r="S37" s="614"/>
      <c r="T37" s="614"/>
      <c r="U37" s="614"/>
      <c r="V37" s="614"/>
      <c r="W37" s="614"/>
      <c r="X37" s="614"/>
      <c r="Y37" s="614"/>
      <c r="Z37" s="614"/>
      <c r="AA37" s="614"/>
      <c r="AB37" s="619"/>
      <c r="AC37" s="684" t="s">
        <v>323</v>
      </c>
      <c r="AD37" s="632"/>
      <c r="AE37" s="634" t="s">
        <v>300</v>
      </c>
      <c r="AF37" s="623" t="s">
        <v>316</v>
      </c>
      <c r="AG37" s="628"/>
      <c r="AH37" s="630"/>
      <c r="AI37" s="628"/>
      <c r="AJ37" s="630"/>
      <c r="AK37" s="628"/>
      <c r="AL37" s="630"/>
      <c r="AM37" s="628"/>
      <c r="AN37" s="631"/>
    </row>
    <row r="38" spans="1:40" ht="16.5" x14ac:dyDescent="0.2">
      <c r="A38" s="619"/>
      <c r="B38" s="684" t="s">
        <v>324</v>
      </c>
      <c r="C38" s="632"/>
      <c r="D38" s="634" t="s">
        <v>303</v>
      </c>
      <c r="E38" s="623">
        <v>440792</v>
      </c>
      <c r="F38" s="623" t="s">
        <v>283</v>
      </c>
      <c r="G38" s="624">
        <v>14.396608000000009</v>
      </c>
      <c r="H38" s="626">
        <v>2037.9408220321302</v>
      </c>
      <c r="I38" s="624">
        <v>18.111270000000015</v>
      </c>
      <c r="J38" s="626">
        <v>2637.2703510876227</v>
      </c>
      <c r="K38" s="624">
        <v>42.975978000000019</v>
      </c>
      <c r="L38" s="626">
        <v>11096.687913789143</v>
      </c>
      <c r="M38" s="624">
        <v>55.283309999999986</v>
      </c>
      <c r="N38" s="627">
        <v>14479.511836082087</v>
      </c>
      <c r="O38" s="614"/>
      <c r="P38" s="614"/>
      <c r="Q38" s="614"/>
      <c r="R38" s="614"/>
      <c r="S38" s="614"/>
      <c r="T38" s="614"/>
      <c r="U38" s="614"/>
      <c r="V38" s="614"/>
      <c r="W38" s="614"/>
      <c r="X38" s="614"/>
      <c r="Y38" s="614"/>
      <c r="Z38" s="614"/>
      <c r="AA38" s="614"/>
      <c r="AB38" s="619"/>
      <c r="AC38" s="684" t="s">
        <v>324</v>
      </c>
      <c r="AD38" s="632"/>
      <c r="AE38" s="634" t="s">
        <v>303</v>
      </c>
      <c r="AF38" s="623" t="s">
        <v>316</v>
      </c>
      <c r="AG38" s="628"/>
      <c r="AH38" s="630"/>
      <c r="AI38" s="628"/>
      <c r="AJ38" s="630"/>
      <c r="AK38" s="628"/>
      <c r="AL38" s="630"/>
      <c r="AM38" s="628"/>
      <c r="AN38" s="631"/>
    </row>
    <row r="39" spans="1:40" ht="16.5" x14ac:dyDescent="0.2">
      <c r="A39" s="619"/>
      <c r="B39" s="684" t="s">
        <v>325</v>
      </c>
      <c r="C39" s="632"/>
      <c r="D39" s="634" t="s">
        <v>326</v>
      </c>
      <c r="E39" s="623">
        <v>440793</v>
      </c>
      <c r="F39" s="623" t="s">
        <v>299</v>
      </c>
      <c r="G39" s="624">
        <v>0</v>
      </c>
      <c r="H39" s="626">
        <v>0</v>
      </c>
      <c r="I39" s="624">
        <v>0</v>
      </c>
      <c r="J39" s="626">
        <v>0</v>
      </c>
      <c r="K39" s="624">
        <v>0</v>
      </c>
      <c r="L39" s="626">
        <v>0</v>
      </c>
      <c r="M39" s="624">
        <v>0</v>
      </c>
      <c r="N39" s="627">
        <v>0</v>
      </c>
      <c r="O39" s="614"/>
      <c r="P39" s="614"/>
      <c r="Q39" s="614"/>
      <c r="R39" s="614"/>
      <c r="S39" s="614"/>
      <c r="T39" s="614"/>
      <c r="U39" s="614"/>
      <c r="V39" s="614"/>
      <c r="W39" s="614"/>
      <c r="X39" s="614"/>
      <c r="Y39" s="614"/>
      <c r="Z39" s="614"/>
      <c r="AA39" s="614"/>
      <c r="AB39" s="619"/>
      <c r="AC39" s="684" t="s">
        <v>325</v>
      </c>
      <c r="AD39" s="632"/>
      <c r="AE39" s="634" t="s">
        <v>326</v>
      </c>
      <c r="AF39" s="623" t="s">
        <v>316</v>
      </c>
      <c r="AG39" s="628"/>
      <c r="AH39" s="630"/>
      <c r="AI39" s="628"/>
      <c r="AJ39" s="630"/>
      <c r="AK39" s="628"/>
      <c r="AL39" s="630"/>
      <c r="AM39" s="628"/>
      <c r="AN39" s="631"/>
    </row>
    <row r="40" spans="1:40" ht="16.5" x14ac:dyDescent="0.2">
      <c r="A40" s="619"/>
      <c r="B40" s="684" t="s">
        <v>327</v>
      </c>
      <c r="C40" s="632"/>
      <c r="D40" s="634" t="s">
        <v>328</v>
      </c>
      <c r="E40" s="623">
        <v>440794</v>
      </c>
      <c r="F40" s="623" t="s">
        <v>299</v>
      </c>
      <c r="G40" s="624">
        <v>0</v>
      </c>
      <c r="H40" s="626">
        <v>0</v>
      </c>
      <c r="I40" s="624">
        <v>0</v>
      </c>
      <c r="J40" s="626">
        <v>0</v>
      </c>
      <c r="K40" s="624">
        <v>0</v>
      </c>
      <c r="L40" s="626">
        <v>0</v>
      </c>
      <c r="M40" s="624">
        <v>0</v>
      </c>
      <c r="N40" s="627">
        <v>0</v>
      </c>
      <c r="O40" s="614"/>
      <c r="P40" s="614"/>
      <c r="Q40" s="614"/>
      <c r="R40" s="614"/>
      <c r="S40" s="614"/>
      <c r="T40" s="614"/>
      <c r="U40" s="614"/>
      <c r="V40" s="614"/>
      <c r="W40" s="614"/>
      <c r="X40" s="614"/>
      <c r="Y40" s="614"/>
      <c r="Z40" s="614"/>
      <c r="AA40" s="614"/>
      <c r="AB40" s="619"/>
      <c r="AC40" s="684" t="s">
        <v>327</v>
      </c>
      <c r="AD40" s="632"/>
      <c r="AE40" s="634" t="s">
        <v>328</v>
      </c>
      <c r="AF40" s="623" t="s">
        <v>316</v>
      </c>
      <c r="AG40" s="628"/>
      <c r="AH40" s="630"/>
      <c r="AI40" s="628"/>
      <c r="AJ40" s="630"/>
      <c r="AK40" s="628"/>
      <c r="AL40" s="630"/>
      <c r="AM40" s="628"/>
      <c r="AN40" s="631"/>
    </row>
    <row r="41" spans="1:40" ht="16.5" x14ac:dyDescent="0.2">
      <c r="A41" s="619"/>
      <c r="B41" s="684" t="s">
        <v>329</v>
      </c>
      <c r="C41" s="632"/>
      <c r="D41" s="634" t="s">
        <v>330</v>
      </c>
      <c r="E41" s="623">
        <v>440795</v>
      </c>
      <c r="F41" s="623" t="s">
        <v>299</v>
      </c>
      <c r="G41" s="624">
        <v>0</v>
      </c>
      <c r="H41" s="626">
        <v>0</v>
      </c>
      <c r="I41" s="624">
        <v>62.177999999999997</v>
      </c>
      <c r="J41" s="626">
        <v>50.407460000000007</v>
      </c>
      <c r="K41" s="624">
        <v>3</v>
      </c>
      <c r="L41" s="626">
        <v>2.8277446955619898</v>
      </c>
      <c r="M41" s="624">
        <v>62.177999999999997</v>
      </c>
      <c r="N41" s="627">
        <v>51.431284613712307</v>
      </c>
      <c r="O41" s="614"/>
      <c r="P41" s="614"/>
      <c r="Q41" s="614"/>
      <c r="R41" s="614"/>
      <c r="S41" s="614"/>
      <c r="T41" s="614"/>
      <c r="U41" s="614"/>
      <c r="V41" s="614"/>
      <c r="W41" s="614"/>
      <c r="X41" s="614"/>
      <c r="Y41" s="614"/>
      <c r="Z41" s="614"/>
      <c r="AA41" s="614"/>
      <c r="AB41" s="619"/>
      <c r="AC41" s="684" t="s">
        <v>329</v>
      </c>
      <c r="AD41" s="632"/>
      <c r="AE41" s="634" t="s">
        <v>330</v>
      </c>
      <c r="AF41" s="623" t="s">
        <v>316</v>
      </c>
      <c r="AG41" s="628"/>
      <c r="AH41" s="630"/>
      <c r="AI41" s="628"/>
      <c r="AJ41" s="630"/>
      <c r="AK41" s="628"/>
      <c r="AL41" s="630"/>
      <c r="AM41" s="628"/>
      <c r="AN41" s="631"/>
    </row>
    <row r="42" spans="1:40" ht="16.5" x14ac:dyDescent="0.2">
      <c r="A42" s="619"/>
      <c r="B42" s="684" t="s">
        <v>331</v>
      </c>
      <c r="C42" s="632"/>
      <c r="D42" s="674" t="s">
        <v>312</v>
      </c>
      <c r="E42" s="623">
        <v>440799910</v>
      </c>
      <c r="F42" s="623" t="s">
        <v>283</v>
      </c>
      <c r="G42" s="652">
        <v>0</v>
      </c>
      <c r="H42" s="504">
        <v>0</v>
      </c>
      <c r="I42" s="652">
        <v>0</v>
      </c>
      <c r="J42" s="504">
        <v>0</v>
      </c>
      <c r="K42" s="652">
        <v>0</v>
      </c>
      <c r="L42" s="504">
        <v>0</v>
      </c>
      <c r="M42" s="652">
        <v>0</v>
      </c>
      <c r="N42" s="653">
        <v>0</v>
      </c>
      <c r="O42" s="614"/>
      <c r="P42" s="614"/>
      <c r="Q42" s="614"/>
      <c r="R42" s="614"/>
      <c r="S42" s="614"/>
      <c r="T42" s="614"/>
      <c r="U42" s="614"/>
      <c r="V42" s="614"/>
      <c r="W42" s="614"/>
      <c r="X42" s="614"/>
      <c r="Y42" s="614"/>
      <c r="Z42" s="614"/>
      <c r="AA42" s="614"/>
      <c r="AB42" s="619"/>
      <c r="AC42" s="684" t="s">
        <v>331</v>
      </c>
      <c r="AD42" s="632"/>
      <c r="AE42" s="674" t="s">
        <v>312</v>
      </c>
      <c r="AF42" s="623" t="s">
        <v>316</v>
      </c>
      <c r="AG42" s="639"/>
      <c r="AH42" s="641"/>
      <c r="AI42" s="639"/>
      <c r="AJ42" s="641"/>
      <c r="AK42" s="639"/>
      <c r="AL42" s="641"/>
      <c r="AM42" s="639"/>
      <c r="AN42" s="642"/>
    </row>
    <row r="43" spans="1:40" ht="17.25" thickBot="1" x14ac:dyDescent="0.25">
      <c r="A43" s="690"/>
      <c r="B43" s="691" t="s">
        <v>332</v>
      </c>
      <c r="C43" s="692"/>
      <c r="D43" s="693" t="s">
        <v>306</v>
      </c>
      <c r="E43" s="694">
        <v>440799</v>
      </c>
      <c r="F43" s="694" t="s">
        <v>283</v>
      </c>
      <c r="G43" s="695">
        <v>0.38342000000000004</v>
      </c>
      <c r="H43" s="696">
        <v>79.035416952350204</v>
      </c>
      <c r="I43" s="695">
        <v>7.6752923620309046</v>
      </c>
      <c r="J43" s="696">
        <v>413.99192311701466</v>
      </c>
      <c r="K43" s="695">
        <v>2.21143</v>
      </c>
      <c r="L43" s="696">
        <v>2269.3700264159129</v>
      </c>
      <c r="M43" s="695">
        <v>2.2800799999999994</v>
      </c>
      <c r="N43" s="697">
        <v>2047.2175025414156</v>
      </c>
      <c r="O43" s="614"/>
      <c r="P43" s="614"/>
      <c r="Q43" s="614"/>
      <c r="R43" s="614"/>
      <c r="S43" s="614"/>
      <c r="T43" s="614"/>
      <c r="U43" s="614"/>
      <c r="V43" s="614"/>
      <c r="W43" s="614"/>
      <c r="X43" s="614"/>
      <c r="Y43" s="614"/>
      <c r="Z43" s="614"/>
      <c r="AA43" s="614"/>
      <c r="AB43" s="690"/>
      <c r="AC43" s="691" t="s">
        <v>332</v>
      </c>
      <c r="AD43" s="692"/>
      <c r="AE43" s="693" t="s">
        <v>306</v>
      </c>
      <c r="AF43" s="694" t="s">
        <v>316</v>
      </c>
      <c r="AG43" s="698"/>
      <c r="AH43" s="699"/>
      <c r="AI43" s="698"/>
      <c r="AJ43" s="699"/>
      <c r="AK43" s="698"/>
      <c r="AL43" s="699"/>
      <c r="AM43" s="698"/>
      <c r="AN43" s="700"/>
    </row>
    <row r="44" spans="1:40" ht="18.75" customHeight="1" x14ac:dyDescent="0.2">
      <c r="A44" s="701" t="s">
        <v>93</v>
      </c>
      <c r="B44" s="701"/>
      <c r="C44" s="701"/>
      <c r="D44" s="702"/>
      <c r="E44" s="703"/>
      <c r="F44" s="702"/>
      <c r="G44" s="704"/>
      <c r="H44" s="704"/>
      <c r="I44" s="704"/>
      <c r="J44" s="555"/>
      <c r="K44" s="555"/>
      <c r="L44" s="555"/>
      <c r="M44" s="555"/>
      <c r="N44" s="555"/>
      <c r="O44" s="555"/>
      <c r="P44" s="555"/>
      <c r="Q44" s="555"/>
      <c r="R44" s="555"/>
      <c r="S44" s="555"/>
      <c r="T44" s="555"/>
      <c r="U44" s="555"/>
      <c r="V44" s="555"/>
      <c r="W44" s="555"/>
      <c r="X44" s="555"/>
      <c r="Y44" s="555"/>
      <c r="Z44" s="555"/>
      <c r="AA44" s="555"/>
      <c r="AB44" s="555"/>
      <c r="AC44" s="555"/>
      <c r="AD44" s="555"/>
      <c r="AE44" s="555"/>
      <c r="AF44" s="555"/>
      <c r="AG44" s="555"/>
      <c r="AH44" s="555"/>
      <c r="AI44" s="555"/>
      <c r="AJ44" s="555"/>
      <c r="AK44" s="555"/>
      <c r="AL44" s="555"/>
      <c r="AM44" s="555"/>
      <c r="AN44" s="555"/>
    </row>
    <row r="45" spans="1:40" ht="18" customHeight="1" x14ac:dyDescent="0.2">
      <c r="A45" s="705" t="s">
        <v>333</v>
      </c>
      <c r="B45" s="705"/>
      <c r="C45" s="705"/>
      <c r="D45" s="553"/>
      <c r="E45" s="554"/>
      <c r="F45" s="553"/>
      <c r="G45" s="555"/>
      <c r="H45" s="555"/>
      <c r="I45" s="555"/>
      <c r="J45" s="555"/>
      <c r="K45" s="555"/>
      <c r="L45" s="555"/>
      <c r="M45" s="555"/>
      <c r="N45" s="555"/>
      <c r="O45" s="555"/>
      <c r="P45" s="555"/>
      <c r="Q45" s="555"/>
      <c r="R45" s="555"/>
      <c r="S45" s="555"/>
      <c r="T45" s="555"/>
      <c r="U45" s="555"/>
      <c r="V45" s="555"/>
      <c r="W45" s="555"/>
      <c r="X45" s="555"/>
      <c r="Y45" s="555"/>
      <c r="Z45" s="555"/>
      <c r="AA45" s="555"/>
      <c r="AB45" s="555"/>
      <c r="AC45" s="555"/>
      <c r="AD45" s="555"/>
      <c r="AE45" s="555"/>
      <c r="AF45" s="555"/>
      <c r="AG45" s="555"/>
      <c r="AH45" s="555"/>
      <c r="AI45" s="555"/>
      <c r="AJ45" s="555"/>
      <c r="AK45" s="555"/>
      <c r="AL45" s="555"/>
      <c r="AM45" s="555"/>
      <c r="AN45" s="555"/>
    </row>
    <row r="46" spans="1:40" x14ac:dyDescent="0.2">
      <c r="A46" s="705" t="s">
        <v>94</v>
      </c>
      <c r="B46" s="705"/>
      <c r="C46" s="705"/>
      <c r="D46" s="553"/>
      <c r="E46" s="554"/>
      <c r="F46" s="553"/>
      <c r="G46" s="555"/>
      <c r="H46" s="555"/>
      <c r="I46" s="555"/>
      <c r="J46" s="555"/>
      <c r="K46" s="555"/>
      <c r="L46" s="555"/>
      <c r="M46" s="555"/>
      <c r="N46" s="555"/>
      <c r="O46" s="555"/>
      <c r="P46" s="555"/>
      <c r="Q46" s="555"/>
      <c r="R46" s="555"/>
      <c r="S46" s="555"/>
      <c r="T46" s="555"/>
      <c r="U46" s="555"/>
      <c r="V46" s="555"/>
      <c r="W46" s="555"/>
      <c r="X46" s="555"/>
      <c r="Y46" s="555"/>
      <c r="Z46" s="555"/>
      <c r="AA46" s="555"/>
      <c r="AB46" s="555"/>
      <c r="AC46" s="555"/>
      <c r="AD46" s="555"/>
      <c r="AE46" s="555"/>
      <c r="AF46" s="555"/>
      <c r="AG46" s="555"/>
      <c r="AH46" s="555"/>
      <c r="AI46" s="555"/>
      <c r="AJ46" s="555"/>
      <c r="AK46" s="555"/>
      <c r="AL46" s="555"/>
      <c r="AM46" s="555"/>
      <c r="AN46" s="555"/>
    </row>
    <row r="47" spans="1:40" ht="20.25" customHeight="1" x14ac:dyDescent="0.2">
      <c r="A47" s="706" t="s">
        <v>334</v>
      </c>
      <c r="B47" s="705"/>
      <c r="C47" s="705"/>
      <c r="D47" s="553"/>
      <c r="E47" s="554"/>
      <c r="F47" s="553"/>
      <c r="G47" s="555"/>
      <c r="H47" s="555"/>
      <c r="I47" s="555"/>
      <c r="J47" s="555"/>
      <c r="K47" s="555"/>
      <c r="L47" s="555"/>
      <c r="M47" s="555"/>
      <c r="N47" s="555"/>
      <c r="O47" s="555"/>
      <c r="P47" s="555"/>
      <c r="Q47" s="555"/>
      <c r="R47" s="555"/>
      <c r="S47" s="555"/>
      <c r="T47" s="555"/>
      <c r="U47" s="555"/>
      <c r="V47" s="555"/>
      <c r="W47" s="555"/>
      <c r="X47" s="555"/>
      <c r="Y47" s="555"/>
      <c r="Z47" s="555"/>
      <c r="AA47" s="555"/>
      <c r="AB47" s="555"/>
      <c r="AC47" s="555"/>
      <c r="AD47" s="555"/>
      <c r="AE47" s="555"/>
      <c r="AF47" s="555"/>
      <c r="AG47" s="555"/>
      <c r="AH47" s="555"/>
      <c r="AI47" s="555"/>
      <c r="AJ47" s="555"/>
      <c r="AK47" s="555"/>
      <c r="AL47" s="555"/>
      <c r="AM47" s="555"/>
      <c r="AN47" s="555"/>
    </row>
    <row r="48" spans="1:40" x14ac:dyDescent="0.2">
      <c r="A48" s="705"/>
      <c r="B48" s="705"/>
      <c r="C48" s="705"/>
      <c r="D48" s="553"/>
      <c r="E48" s="554"/>
      <c r="F48" s="553"/>
      <c r="G48" s="555"/>
      <c r="H48" s="555"/>
      <c r="I48" s="555"/>
      <c r="J48" s="555"/>
      <c r="K48" s="555"/>
      <c r="L48" s="555"/>
      <c r="M48" s="555"/>
      <c r="N48" s="555"/>
      <c r="O48" s="555"/>
      <c r="P48" s="555"/>
      <c r="Q48" s="555"/>
      <c r="R48" s="555"/>
      <c r="S48" s="555"/>
      <c r="T48" s="555"/>
      <c r="U48" s="555"/>
      <c r="V48" s="555"/>
      <c r="W48" s="555"/>
      <c r="X48" s="555"/>
      <c r="Y48" s="555"/>
      <c r="Z48" s="555"/>
      <c r="AA48" s="555"/>
      <c r="AB48" s="555"/>
      <c r="AC48" s="555"/>
      <c r="AD48" s="555"/>
      <c r="AE48" s="555"/>
      <c r="AF48" s="555"/>
      <c r="AG48" s="555"/>
      <c r="AH48" s="555"/>
      <c r="AI48" s="555"/>
      <c r="AJ48" s="555"/>
      <c r="AK48" s="555"/>
      <c r="AL48" s="555"/>
      <c r="AM48" s="555"/>
      <c r="AN48" s="555"/>
    </row>
    <row r="49" spans="1:40" x14ac:dyDescent="0.2">
      <c r="A49" s="705"/>
      <c r="B49" s="705"/>
      <c r="C49" s="705"/>
      <c r="D49" s="553"/>
      <c r="E49" s="554"/>
      <c r="F49" s="553"/>
      <c r="G49" s="555"/>
      <c r="H49" s="555"/>
      <c r="I49" s="555"/>
      <c r="J49" s="555"/>
      <c r="K49" s="555"/>
      <c r="L49" s="555"/>
      <c r="M49" s="555"/>
      <c r="N49" s="555"/>
      <c r="O49" s="555"/>
      <c r="P49" s="555"/>
      <c r="Q49" s="555"/>
      <c r="R49" s="555"/>
      <c r="S49" s="555"/>
      <c r="T49" s="555"/>
      <c r="U49" s="555"/>
      <c r="V49" s="555"/>
      <c r="W49" s="555"/>
      <c r="X49" s="555"/>
      <c r="Y49" s="555"/>
      <c r="Z49" s="555"/>
      <c r="AA49" s="555"/>
      <c r="AB49" s="555"/>
      <c r="AC49" s="555"/>
      <c r="AD49" s="555"/>
      <c r="AE49" s="555"/>
      <c r="AF49" s="555"/>
      <c r="AG49" s="555"/>
      <c r="AH49" s="555"/>
      <c r="AI49" s="555"/>
      <c r="AJ49" s="555"/>
      <c r="AK49" s="555"/>
      <c r="AL49" s="555"/>
      <c r="AM49" s="555"/>
      <c r="AN49" s="555"/>
    </row>
  </sheetData>
  <mergeCells count="27">
    <mergeCell ref="J2:K2"/>
    <mergeCell ref="M2:N2"/>
    <mergeCell ref="I3:K3"/>
    <mergeCell ref="I4:N4"/>
    <mergeCell ref="D5:H6"/>
    <mergeCell ref="I5:J5"/>
    <mergeCell ref="I6:N6"/>
    <mergeCell ref="D7:H7"/>
    <mergeCell ref="I7:K7"/>
    <mergeCell ref="M7:N7"/>
    <mergeCell ref="D8:H8"/>
    <mergeCell ref="D9:H9"/>
    <mergeCell ref="I9:N9"/>
    <mergeCell ref="AK12:AN12"/>
    <mergeCell ref="G13:H13"/>
    <mergeCell ref="I13:J13"/>
    <mergeCell ref="K13:L13"/>
    <mergeCell ref="M13:N13"/>
    <mergeCell ref="AG13:AH13"/>
    <mergeCell ref="AI13:AJ13"/>
    <mergeCell ref="AK13:AL13"/>
    <mergeCell ref="AM13:AN13"/>
    <mergeCell ref="F10:G10"/>
    <mergeCell ref="E12:E14"/>
    <mergeCell ref="G12:J12"/>
    <mergeCell ref="K12:N12"/>
    <mergeCell ref="AG12:AJ12"/>
  </mergeCells>
  <printOptions horizontalCentered="1" verticalCentered="1"/>
  <pageMargins left="0.39370078740157483" right="0.19685039370078741" top="0.39370078740157483" bottom="0.19685039370078741" header="0.11811023622047245" footer="0"/>
  <pageSetup paperSize="9" scale="52" orientation="landscape" r:id="rId1"/>
  <headerFooter alignWithMargins="0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3" sqref="A43:E43"/>
    </sheetView>
  </sheetViews>
  <sheetFormatPr defaultRowHeight="12" x14ac:dyDescent="0.15"/>
  <sheetData/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"/>
  <sheetViews>
    <sheetView workbookViewId="0">
      <selection activeCell="A43" sqref="A43:E43"/>
    </sheetView>
  </sheetViews>
  <sheetFormatPr defaultRowHeight="12" x14ac:dyDescent="0.15"/>
  <sheetData>
    <row r="1" spans="2:2" x14ac:dyDescent="0.15">
      <c r="B1" t="s">
        <v>70</v>
      </c>
    </row>
    <row r="2" spans="2:2" x14ac:dyDescent="0.15">
      <c r="B2" s="83" t="e">
        <f>'JQ1|Primary Products|Production'!D13+#REF!+#REF!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>
      <selection activeCell="A43" sqref="A43:E43"/>
    </sheetView>
  </sheetViews>
  <sheetFormatPr defaultRowHeight="12" x14ac:dyDescent="0.15"/>
  <cols>
    <col min="1" max="1" width="10" bestFit="1" customWidth="1"/>
    <col min="2" max="2" width="13" bestFit="1" customWidth="1"/>
    <col min="3" max="3" width="16" bestFit="1" customWidth="1"/>
    <col min="4" max="4" width="8" bestFit="1" customWidth="1"/>
    <col min="5" max="5" width="13" bestFit="1" customWidth="1"/>
    <col min="6" max="7" width="8" bestFit="1" customWidth="1"/>
  </cols>
  <sheetData>
    <row r="1" spans="1:7" x14ac:dyDescent="0.15">
      <c r="A1" t="s">
        <v>71</v>
      </c>
      <c r="B1" t="s">
        <v>72</v>
      </c>
      <c r="C1" t="s">
        <v>73</v>
      </c>
      <c r="D1" t="s">
        <v>74</v>
      </c>
      <c r="E1" t="s">
        <v>75</v>
      </c>
      <c r="F1" t="s">
        <v>76</v>
      </c>
      <c r="G1" t="s">
        <v>77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JQ1|Primary Products|Production</vt:lpstr>
      <vt:lpstr>JQ2 | Primary Products | Tr (2</vt:lpstr>
      <vt:lpstr>JQ3 | Secondary Products| Trade</vt:lpstr>
      <vt:lpstr>ECE-EU | Species | Trade</vt:lpstr>
      <vt:lpstr>Notes</vt:lpstr>
      <vt:lpstr>Validation</vt:lpstr>
      <vt:lpstr>Upload</vt:lpstr>
      <vt:lpstr>'ECE-EU | Species | Trade'!Print_Area</vt:lpstr>
      <vt:lpstr>'JQ1|Primary Products|Production'!Print_Area</vt:lpstr>
      <vt:lpstr>'JQ2 | Primary Products | Tr (2'!Print_Area</vt:lpstr>
      <vt:lpstr>'JQ3 | Secondary Products| Trade'!Print_Area</vt:lpstr>
      <vt:lpstr>'JQ1|Primary Products|Production'!Print_Titles</vt:lpstr>
    </vt:vector>
  </TitlesOfParts>
  <Company>FAO of The 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Eurostat;FAO;ITTO;UNECE</dc:creator>
  <cp:lastModifiedBy>Markus Stolze 20/06/18</cp:lastModifiedBy>
  <cp:lastPrinted>2018-05-31T12:00:59Z</cp:lastPrinted>
  <dcterms:created xsi:type="dcterms:W3CDTF">1998-09-16T16:39:33Z</dcterms:created>
  <dcterms:modified xsi:type="dcterms:W3CDTF">2018-07-13T09:09:33Z</dcterms:modified>
</cp:coreProperties>
</file>