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tolze\Desktop\replies\Armenia\"/>
    </mc:Choice>
  </mc:AlternateContent>
  <bookViews>
    <workbookView xWindow="0" yWindow="0" windowWidth="24240" windowHeight="11835" tabRatio="787" activeTab="1"/>
  </bookViews>
  <sheets>
    <sheet name="CB1-Производство" sheetId="1" r:id="rId1"/>
    <sheet name="СВ2 | Первич. | Торговля" sheetId="2" r:id="rId2"/>
    <sheet name="СВ3 | Вторичн.| Торговля" sheetId="23" r:id="rId3"/>
    <sheet name="ЕЭК-ЕС | Породы | Торговля" sheetId="51" r:id="rId4"/>
    <sheet name="Notes" sheetId="25" state="hidden" r:id="rId5"/>
    <sheet name="Validation" sheetId="21" state="hidden" r:id="rId6"/>
    <sheet name="Upload" sheetId="22" state="hidden" r:id="rId7"/>
  </sheets>
  <definedNames>
    <definedName name="_xlnm.Print_Area" localSheetId="0">'CB1-Производство'!$A$1:$E$81</definedName>
    <definedName name="_xlnm.Print_Area" localSheetId="3">'ЕЭК-ЕС | Породы | Торговля'!$A$2:$M$49</definedName>
    <definedName name="_xlnm.Print_Area" localSheetId="1">'СВ2 | Первич. | Торговля'!$A$2:$K$74</definedName>
    <definedName name="_xlnm.Print_Area" localSheetId="2">'СВ3 | Вторичн.| Торговля'!$A$2:$F$34</definedName>
    <definedName name="_xlnm.Print_Titles" localSheetId="0">'CB1-Производство'!$1:$11</definedName>
    <definedName name="Z_E59B5840_EF58_11D3_B672_B1E0953C1B26_.wvu.PrintArea" localSheetId="0" hidden="1">'CB1-Производство'!$A$1:$E$81</definedName>
    <definedName name="Z_E59B5840_EF58_11D3_B672_B1E0953C1B26_.wvu.PrintArea" localSheetId="1" hidden="1">'СВ2 | Первич. | Торговля'!$A$2:$K$70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calcId="171027"/>
  <customWorkbookViews>
    <customWorkbookView name="ITTO - Personal View" guid="{E59B5840-EF58-11D3-B672-B1E0953C1B26}" mergeInterval="0" personalView="1" maximized="1" windowWidth="796" windowHeight="466" tabRatio="601" activeSheetId="1"/>
  </customWorkbookViews>
</workbook>
</file>

<file path=xl/calcChain.xml><?xml version="1.0" encoding="utf-8"?>
<calcChain xmlns="http://schemas.openxmlformats.org/spreadsheetml/2006/main">
  <c r="E69" i="1" l="1"/>
  <c r="D69" i="1"/>
  <c r="AM28" i="51" l="1"/>
  <c r="AL28" i="51"/>
  <c r="AK28" i="51"/>
  <c r="AJ28" i="51"/>
  <c r="AI28" i="51"/>
  <c r="AH28" i="51"/>
  <c r="AG28" i="51"/>
  <c r="AF28" i="51"/>
  <c r="AM22" i="51"/>
  <c r="AL22" i="51"/>
  <c r="AK22" i="51"/>
  <c r="AJ22" i="51"/>
  <c r="AI22" i="51"/>
  <c r="AH22" i="51"/>
  <c r="AG22" i="51"/>
  <c r="AF22" i="51"/>
  <c r="AM19" i="51"/>
  <c r="AL19" i="51"/>
  <c r="AK19" i="51"/>
  <c r="AJ19" i="51"/>
  <c r="AI19" i="51"/>
  <c r="AH19" i="51"/>
  <c r="AG19" i="51"/>
  <c r="AF19" i="51"/>
  <c r="AM16" i="51"/>
  <c r="AL16" i="51"/>
  <c r="AK16" i="51"/>
  <c r="AJ16" i="51"/>
  <c r="AI16" i="51"/>
  <c r="AH16" i="51"/>
  <c r="AG16" i="51"/>
  <c r="AF16" i="51"/>
  <c r="T21" i="1" l="1"/>
  <c r="S21" i="1"/>
  <c r="T20" i="1"/>
  <c r="S20" i="1"/>
  <c r="T19" i="1"/>
  <c r="S19" i="1"/>
  <c r="T18" i="1"/>
  <c r="S18" i="1"/>
  <c r="T17" i="1"/>
  <c r="S17" i="1"/>
  <c r="U17" i="1" s="1"/>
  <c r="T16" i="1"/>
  <c r="S16" i="1"/>
  <c r="T15" i="1"/>
  <c r="S15" i="1"/>
  <c r="T14" i="1"/>
  <c r="S14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7" i="1"/>
  <c r="L48" i="1"/>
  <c r="K48" i="1"/>
  <c r="K47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9" i="1"/>
  <c r="K19" i="1"/>
  <c r="L18" i="1"/>
  <c r="K18" i="1"/>
  <c r="L17" i="1"/>
  <c r="K17" i="1"/>
  <c r="K14" i="1"/>
  <c r="K13" i="1"/>
  <c r="U15" i="1" l="1"/>
  <c r="T22" i="1"/>
  <c r="U16" i="1"/>
  <c r="S22" i="1"/>
  <c r="S23" i="1" s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AD25" i="51"/>
  <c r="AD15" i="5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H13" i="51"/>
  <c r="AF13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T23" i="1" l="1"/>
  <c r="U23" i="1" s="1"/>
  <c r="L14" i="23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>
  <authors>
    <author>McCusker 14/6/07</author>
  </authors>
  <commentList>
    <comment ref="R11" authorId="0" shapeId="0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<sst xmlns="http://schemas.openxmlformats.org/spreadsheetml/2006/main" count="1107" uniqueCount="359">
  <si>
    <t xml:space="preserve"> </t>
  </si>
  <si>
    <t>1.2.1</t>
  </si>
  <si>
    <t>1.2.1.C</t>
  </si>
  <si>
    <t>1.1.C</t>
  </si>
  <si>
    <t>1.2.C</t>
  </si>
  <si>
    <t>1.2.2</t>
  </si>
  <si>
    <t>1.2.2.C</t>
  </si>
  <si>
    <t>1.2.3</t>
  </si>
  <si>
    <t>1.2.3.C</t>
  </si>
  <si>
    <t>1.1.NC</t>
  </si>
  <si>
    <t>1.2.NC</t>
  </si>
  <si>
    <t>1.2.1.NC</t>
  </si>
  <si>
    <t>1.2.2.NC</t>
  </si>
  <si>
    <t>1.2.3.NC</t>
  </si>
  <si>
    <t>1.2.NC.T</t>
  </si>
  <si>
    <r>
      <t>1000 m</t>
    </r>
    <r>
      <rPr>
        <vertAlign val="superscript"/>
        <sz val="10"/>
        <rFont val="Univers"/>
        <family val="2"/>
      </rPr>
      <t>3</t>
    </r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</si>
  <si>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</si>
  <si>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</si>
  <si>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</si>
  <si>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</si>
  <si>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</si>
  <si>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</si>
  <si>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</si>
  <si>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</si>
  <si>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</si>
  <si>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t>3.1</t>
  </si>
  <si>
    <t>3.2</t>
  </si>
  <si>
    <t>8.1</t>
  </si>
  <si>
    <t>8.2</t>
  </si>
  <si>
    <t>9</t>
  </si>
  <si>
    <t>10.2</t>
  </si>
  <si>
    <t>12.1</t>
  </si>
  <si>
    <t>% change</t>
  </si>
  <si>
    <t>m3 of wood in m3 or mt of product</t>
  </si>
  <si>
    <t>Roundwood</t>
  </si>
  <si>
    <t>Industrial roundwood availability</t>
  </si>
  <si>
    <t>Solid wood equivalent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</si>
  <si>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</si>
  <si>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</si>
  <si>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</si>
  <si>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</si>
  <si>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</si>
  <si>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</si>
  <si>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</si>
  <si>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</si>
  <si>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</si>
  <si>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</si>
  <si>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</si>
  <si>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test for good numbers, missing  number, bad number, negative number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</si>
  <si>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</si>
  <si>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</si>
  <si>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</si>
  <si>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</si>
  <si>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</si>
  <si>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</si>
  <si>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</si>
  <si>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</si>
  <si>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</si>
  <si>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Not included: trade in chips</t>
  </si>
  <si>
    <t>Should we make missing data into 0?</t>
  </si>
  <si>
    <t>5</t>
  </si>
  <si>
    <t>5.1</t>
  </si>
  <si>
    <t>5.2</t>
  </si>
  <si>
    <t>6</t>
  </si>
  <si>
    <t>6.C</t>
  </si>
  <si>
    <t>6.NC</t>
  </si>
  <si>
    <t>6.NC.T</t>
  </si>
  <si>
    <t>7</t>
  </si>
  <si>
    <t>7.C</t>
  </si>
  <si>
    <t>7.NC</t>
  </si>
  <si>
    <t>7.NC.T</t>
  </si>
  <si>
    <t>8</t>
  </si>
  <si>
    <t>8.1.C</t>
  </si>
  <si>
    <t>8.1.NC</t>
  </si>
  <si>
    <t>8.1.NC.T</t>
  </si>
  <si>
    <t>8.2.1</t>
  </si>
  <si>
    <t>8.3</t>
  </si>
  <si>
    <t>8.3.1</t>
  </si>
  <si>
    <t>8.3.2</t>
  </si>
  <si>
    <t>8.3.3</t>
  </si>
  <si>
    <t>9.1</t>
  </si>
  <si>
    <t>9.2</t>
  </si>
  <si>
    <t>9.2.1</t>
  </si>
  <si>
    <t>9.2.1.1</t>
  </si>
  <si>
    <t>9.2.2</t>
  </si>
  <si>
    <t>9.3</t>
  </si>
  <si>
    <t>10</t>
  </si>
  <si>
    <t>10.1</t>
  </si>
  <si>
    <t>11</t>
  </si>
  <si>
    <t>12</t>
  </si>
  <si>
    <t>12.1.1</t>
  </si>
  <si>
    <t>12.1.2</t>
  </si>
  <si>
    <t>12.1.3</t>
  </si>
  <si>
    <t>12.1.4</t>
  </si>
  <si>
    <t>12.3.1</t>
  </si>
  <si>
    <t>12.3.2</t>
  </si>
  <si>
    <t>12.3.3</t>
  </si>
  <si>
    <t>12.3.4</t>
  </si>
  <si>
    <t>4</t>
  </si>
  <si>
    <t>13.1.C</t>
  </si>
  <si>
    <t>13.1.NC</t>
  </si>
  <si>
    <t>13.1.NC.T</t>
  </si>
  <si>
    <t>14.5.1</t>
  </si>
  <si>
    <t>14.5.2</t>
  </si>
  <si>
    <t>14.5.3</t>
  </si>
  <si>
    <t>4403.11/21/22/23/24/25/26</t>
  </si>
  <si>
    <t>4406.11/91  4407.11/12/19</t>
  </si>
  <si>
    <t>4406.12/92  4407.21/22/25/26/27/28/29/91/92/93/94/95/96/97/99</t>
  </si>
  <si>
    <t>ex4403.11</t>
  </si>
  <si>
    <t>4403.23/24</t>
  </si>
  <si>
    <t>4403.25/26</t>
  </si>
  <si>
    <t>4403.95/96</t>
  </si>
  <si>
    <t>4403 21 10</t>
  </si>
  <si>
    <t>4403.21/22</t>
  </si>
  <si>
    <t>4403.12/41/49/91/93/94
4403.95/96/97/98/99</t>
  </si>
  <si>
    <t>4403 25 10</t>
  </si>
  <si>
    <t>4403 95 10</t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</si>
  <si>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
4403.91</t>
    </r>
  </si>
  <si>
    <t>ex4403.12</t>
  </si>
  <si>
    <t>4403 23 10</t>
  </si>
  <si>
    <t>Sawnwood production</t>
  </si>
  <si>
    <t>veneer production</t>
  </si>
  <si>
    <r>
      <t xml:space="preserve">ex4403 11 00 </t>
    </r>
    <r>
      <rPr>
        <b/>
        <sz val="11"/>
        <rFont val="Univers"/>
        <family val="2"/>
      </rPr>
      <t>4403 23 90  
4403 24 00</t>
    </r>
  </si>
  <si>
    <r>
      <t xml:space="preserve">ex4403 11 00 
</t>
    </r>
    <r>
      <rPr>
        <b/>
        <sz val="11"/>
        <rFont val="Univers"/>
        <family val="2"/>
      </rPr>
      <t>4403 21 90
4403 22 00</t>
    </r>
  </si>
  <si>
    <r>
      <t xml:space="preserve">ex4403 11 00 
</t>
    </r>
    <r>
      <rPr>
        <b/>
        <sz val="11"/>
        <rFont val="Univers"/>
        <family val="2"/>
      </rPr>
      <t>4403 25 90
4403 26 00</t>
    </r>
  </si>
  <si>
    <r>
      <t xml:space="preserve">ex4403.12
</t>
    </r>
    <r>
      <rPr>
        <b/>
        <sz val="11"/>
        <rFont val="Univers"/>
        <family val="2"/>
      </rPr>
      <t>4403.93/94</t>
    </r>
  </si>
  <si>
    <r>
      <t xml:space="preserve">ex4403 12 00
</t>
    </r>
    <r>
      <rPr>
        <b/>
        <sz val="11"/>
        <rFont val="Univers"/>
        <family val="2"/>
      </rPr>
      <t>4403 95 90
4403 96 00</t>
    </r>
  </si>
  <si>
    <r>
      <t xml:space="preserve">ex4403.12
</t>
    </r>
    <r>
      <rPr>
        <b/>
        <sz val="11"/>
        <rFont val="Univers"/>
        <family val="2"/>
      </rPr>
      <t>4403.97</t>
    </r>
  </si>
  <si>
    <r>
      <t xml:space="preserve">ex4403.12
</t>
    </r>
    <r>
      <rPr>
        <b/>
        <sz val="11"/>
        <rFont val="Univers"/>
        <family val="2"/>
      </rPr>
      <t>4403.98</t>
    </r>
  </si>
  <si>
    <r>
      <t>ex4406.11/91</t>
    </r>
    <r>
      <rPr>
        <b/>
        <sz val="11"/>
        <rFont val="Univers"/>
        <family val="2"/>
      </rPr>
      <t xml:space="preserve">  4407.12</t>
    </r>
  </si>
  <si>
    <r>
      <t xml:space="preserve">ex4406.11/91  </t>
    </r>
    <r>
      <rPr>
        <b/>
        <sz val="11"/>
        <rFont val="Univers"/>
        <family val="2"/>
      </rPr>
      <t>4407.11</t>
    </r>
  </si>
  <si>
    <r>
      <t xml:space="preserve">ex4406.12/92  </t>
    </r>
    <r>
      <rPr>
        <b/>
        <sz val="11"/>
        <rFont val="Univers"/>
        <family val="2"/>
      </rPr>
      <t>4407.91</t>
    </r>
  </si>
  <si>
    <r>
      <t xml:space="preserve">ex4406.12/92  </t>
    </r>
    <r>
      <rPr>
        <b/>
        <sz val="11"/>
        <rFont val="Univers"/>
        <family val="2"/>
      </rPr>
      <t>4407.92</t>
    </r>
  </si>
  <si>
    <r>
      <t xml:space="preserve">ex4406.12/92  </t>
    </r>
    <r>
      <rPr>
        <b/>
        <sz val="11"/>
        <rFont val="Univers"/>
        <family val="2"/>
      </rPr>
      <t>4407.93</t>
    </r>
  </si>
  <si>
    <r>
      <t xml:space="preserve">ex4406.12/92  </t>
    </r>
    <r>
      <rPr>
        <b/>
        <sz val="11"/>
        <rFont val="Univers"/>
        <family val="2"/>
      </rPr>
      <t>4407.94</t>
    </r>
  </si>
  <si>
    <r>
      <t xml:space="preserve">ex4406.12/92  </t>
    </r>
    <r>
      <rPr>
        <b/>
        <sz val="11"/>
        <rFont val="Univers"/>
        <family val="2"/>
      </rPr>
      <t>4407.95</t>
    </r>
  </si>
  <si>
    <r>
      <t xml:space="preserve">ex4406.12/92  </t>
    </r>
    <r>
      <rPr>
        <b/>
        <sz val="11"/>
        <rFont val="Univers"/>
        <family val="2"/>
      </rPr>
      <t>4407.97</t>
    </r>
  </si>
  <si>
    <r>
      <t xml:space="preserve">ex4406.12/92  </t>
    </r>
    <r>
      <rPr>
        <b/>
        <sz val="11"/>
        <rFont val="Univers"/>
        <family val="2"/>
      </rPr>
      <t>4407.96</t>
    </r>
  </si>
  <si>
    <r>
      <rPr>
        <b/>
        <sz val="14"/>
        <rFont val="Univers"/>
        <family val="2"/>
      </rPr>
      <t>ВОПРОСНИК ПО ЛЕСНОМУ СЕКТОРУ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CB1</t>
    </r>
  </si>
  <si>
    <t>Вывозки и производство</t>
  </si>
  <si>
    <t>ЛЕСНЫЕ ТОВАРЫ ПЕРВИЧНОЙ ОБРАБОТКИ</t>
  </si>
  <si>
    <t>Страна:</t>
  </si>
  <si>
    <t xml:space="preserve">Дата:  </t>
  </si>
  <si>
    <t>Фамилия должностного лица, ответственного</t>
  </si>
  <si>
    <t xml:space="preserve">Официальный адрес (полный): </t>
  </si>
  <si>
    <t xml:space="preserve">Телефон: </t>
  </si>
  <si>
    <t xml:space="preserve">Факс: </t>
  </si>
  <si>
    <t xml:space="preserve">Электронная почта: </t>
  </si>
  <si>
    <t>Товар</t>
  </si>
  <si>
    <t>Код</t>
  </si>
  <si>
    <t>товара</t>
  </si>
  <si>
    <t>Единица</t>
  </si>
  <si>
    <t>Объем</t>
  </si>
  <si>
    <t>ВЫВОЗКИ КРУГЛОГО ЛЕСА (НЕОБРАБОТАННЫХ ЛЕСОМАТЕРИАЛОВ)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</si>
  <si>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</si>
  <si>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</si>
  <si>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</si>
  <si>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t>ТОПЛИВНАЯ ДРЕВЕСИНА (ВКЛЮЧАЯ ДРЕВЕСИНУ ДЛЯ ПРОИЗВОДСТВА ДРЕВЕСНОГО УГЛЯ)</t>
  </si>
  <si>
    <t>Хвойные породы</t>
  </si>
  <si>
    <t>Лиственные породы</t>
  </si>
  <si>
    <t>в том числе тропические породы</t>
  </si>
  <si>
    <t>ДЕЛОВОЙ КРУГЛЫЙ ЛЕС</t>
  </si>
  <si>
    <t>ПИЛОВОЧНИК И ФАНЕРНЫЙ КРЯЖ</t>
  </si>
  <si>
    <t>БАЛАНСОВАЯ ДРЕВЕСИНА, КРУГЛАЯ И КОЛОТАЯ</t>
  </si>
  <si>
    <t>ПРОЧИЕ СОРТИМЕНТЫ ДЕЛОВОГО КРУГЛОГО ЛЕСА</t>
  </si>
  <si>
    <t xml:space="preserve">  ПРОИЗВОДСТВО</t>
  </si>
  <si>
    <t>ДРЕВЕСНЫЙ УГОЛЬ</t>
  </si>
  <si>
    <t>ДРЕВЕСНАЯ ЩЕПА, СТРУЖКА И ОТХОДЫ</t>
  </si>
  <si>
    <t>ДРЕВЕСНАЯ ЩЕПА И СТРУЖКА</t>
  </si>
  <si>
    <t>ДРЕВЕСНЫЕ ОТХОДЫ (ВКЛЮЧАЯ ДРЕВЕСИНУ ДЛЯ АГЛОМЕРАТОВ)</t>
  </si>
  <si>
    <t>БЫВШАЯ В УПОТРЕБЛЕНИИ РЕКУПЕРИРОВАННАЯ ДРЕВЕСИНА</t>
  </si>
  <si>
    <t>ДРЕВЕСНЫЕ ПЕЛЛЕТЫ И ПРОЧИЕ АГЛОМЕРАТЫ</t>
  </si>
  <si>
    <t>ДРЕВЕСНЫЕ ПЕЛЛЕТЫ</t>
  </si>
  <si>
    <t>ПРОЧИЕ АГЛОМЕРАТЫ</t>
  </si>
  <si>
    <t>ПИЛОМАТЕРИАЛЫ (ВКЛЮЧАЯ ШПАЛЫ)</t>
  </si>
  <si>
    <t>ШПОН</t>
  </si>
  <si>
    <t>ЛИСТОВЫЕ ДРЕВЕСНЫЕ МАТЕРИАЛЫ</t>
  </si>
  <si>
    <t xml:space="preserve">ФАНЕРА  </t>
  </si>
  <si>
    <t>СТРУЖЕЧНЫЕ ПЛИТЫ, ПЛИТЫ С ОРИЕНТИРОВАННОЙ СТРУЖКОЙ (OSB) И ПРОЧИЕ ПЛИТЫ ЭТОЙ КАТЕГОРИИ</t>
  </si>
  <si>
    <t>в том числе ПЛИТЫ С ОРИЕНТИРОВАННОЙ СТРУЖКОЙ (OSB)</t>
  </si>
  <si>
    <t>ДРЕВЕСНОВОЛОКНИСТЫЕ ПЛИТЫ</t>
  </si>
  <si>
    <t xml:space="preserve">ТВЕРДЫЕ ПЛИТЫ </t>
  </si>
  <si>
    <t>ДРЕВЕСНОВОЛОКНИСТЫЕ ПЛИТЫ СРЕДНЕЙ/ВЫСОКОЙ ПЛОТНОСТИ (MDF/HDF)</t>
  </si>
  <si>
    <t>ПРОЧИЕ ДРЕВЕСНОВОЛОКНИСТЫЕ ПЛИТЫ</t>
  </si>
  <si>
    <t>ДРЕВЕСНАЯ МАССА</t>
  </si>
  <si>
    <t>МЕХАНИЧЕСКАЯ ДРЕВЕСНАЯ МАССА И ПОЛУЦЕЛЛЮЛОЗА</t>
  </si>
  <si>
    <t>ЦЕЛЛЮЛОЗА</t>
  </si>
  <si>
    <t>СУЛЬФАТНАЯ ЦЕЛЛЮЛОЗА</t>
  </si>
  <si>
    <t xml:space="preserve">в том числе БЕЛЕНАЯ </t>
  </si>
  <si>
    <t>СУЛЬФИТНАЯ ЦЕЛЛЮЛОЗА</t>
  </si>
  <si>
    <t>ЦЕЛЛЮЛОЗА ДЛЯ ХИМИЧЕСКОЙ ПЕРЕРАБОТКИ</t>
  </si>
  <si>
    <t>ПРОЧИЕ ВИДЫ МАССЫ</t>
  </si>
  <si>
    <t>МАССА ИЗ НЕДРЕВЕСНОГО ВОЛОКНА</t>
  </si>
  <si>
    <t>МАССА ИЗ РЕКУПЕРИРОВАННОГО ВОЛОКНА</t>
  </si>
  <si>
    <t>РЕКУПЕРИРОВАННАЯ БУМАГА</t>
  </si>
  <si>
    <t>БУМАГА И КАРТОН</t>
  </si>
  <si>
    <t>ПОЛИГРАФИЧЕСКАЯ БУМАГА</t>
  </si>
  <si>
    <t>ГАЗЕТНАЯ БУМАГА</t>
  </si>
  <si>
    <t>НЕМЕЛОВАННАЯ БУМАГА С СОДЕРЖАНИЕМ ДРЕВЕСНОЙ МАССЫ</t>
  </si>
  <si>
    <t>НЕМЕЛОВАННАЯ БУМАГА БЕЗ СОДЕРЖАНИЯ ДРЕВЕСНОЙ МАССЫ</t>
  </si>
  <si>
    <t>МЕЛОВАННАЯ БУМАГА</t>
  </si>
  <si>
    <t>БЫТОВАЯ И ГИГИЕНИЧЕСКАЯ БУМАГА</t>
  </si>
  <si>
    <t>УПАКОВОЧНЫЕ МАТЕРИАЛЫ</t>
  </si>
  <si>
    <t>КАРТОНАЖНЫЕ МАТЕРИАЛЫ</t>
  </si>
  <si>
    <t>КОРОБОЧНЫЙ КАРТОН</t>
  </si>
  <si>
    <t>ОБЕРТОЧНАЯ БУМАГА</t>
  </si>
  <si>
    <t>ПРОЧИЕ СОРТА БУМАГИ, ИСПОЛЬЗУЕМЫЕ ГЛАВНЫМ ОБРАЗОМ ДЛЯ ЦЕЛЕЙ УПАКОВКИ</t>
  </si>
  <si>
    <t>ПРОЧИЕ СОРТА БУМАГИ И КАРТОНА (НЕ ВКЛЮЧЕННЫЕ В ДРУГИЕ КАТЕГОРИИ)</t>
  </si>
  <si>
    <r>
      <t xml:space="preserve">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в кубических метрах без коры (т.е. исключая кору)</t>
    </r>
  </si>
  <si>
    <t>1000 метрич. Т</t>
  </si>
  <si>
    <r>
      <t>1000 м</t>
    </r>
    <r>
      <rPr>
        <vertAlign val="superscript"/>
        <sz val="10"/>
        <rFont val="Univers"/>
        <family val="2"/>
      </rPr>
      <t>3</t>
    </r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</si>
  <si>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CB2</t>
    </r>
  </si>
  <si>
    <t>Торговля</t>
  </si>
  <si>
    <t>Укажите валюту и единицу стоимости (например, 1000 долл. США):</t>
  </si>
  <si>
    <t>ИМПОРТ</t>
  </si>
  <si>
    <t>ЭКСПОРТ</t>
  </si>
  <si>
    <t>объема</t>
  </si>
  <si>
    <t>Стоимость</t>
  </si>
  <si>
    <t>Расхождения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</si>
  <si>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24"/>
        <rFont val="Univers"/>
        <family val="2"/>
      </rPr>
      <t xml:space="preserve"> CB3</t>
    </r>
  </si>
  <si>
    <t>Телефон:</t>
  </si>
  <si>
    <t>Электронная почта:</t>
  </si>
  <si>
    <t>Факс:</t>
  </si>
  <si>
    <t>Дата:</t>
  </si>
  <si>
    <t>И М П О Р Т  СТОИМОСТЬ</t>
  </si>
  <si>
    <t>Э К С П О Р Т   СТОИМОСТЬ</t>
  </si>
  <si>
    <t>ИЗДЕЛИЯ ИЗ ДРЕВЕСИНЫ, ПРОШЕДШИЕ ВТОРИЧНУЮ ОБРАБОТКУ</t>
  </si>
  <si>
    <t>ПИЛОМАТЕРИАЛЫ, ПРОШЕДШИЕ ДОПОЛНИТЕЛЬНУЮ ОБРАБОТКУ</t>
  </si>
  <si>
    <t>ДЕРЕВЯННАЯ ТАРА</t>
  </si>
  <si>
    <t>ИЗДЕЛИЯ ИЗ ДРЕВЕСИНЫ БЫТОВОГО/ДЕКОРАТИВНОГО НАЗНАЧЕНИЯ</t>
  </si>
  <si>
    <t>ПЛОТНИЧНЫЕ И СТОЛЯРНЫЕ СТРОИТЕЛЬНЫЕ ДЕРЕВЯННЫЕ ИЗДЕЛИЯ</t>
  </si>
  <si>
    <t>ДЕРЕВЯННАЯ МЕБЕЛЬ</t>
  </si>
  <si>
    <t>СБОРНЫЕ СТРОИТЕЛЬНЫЕ КОНСТРУКЦИИ ИЗ ДРЕВЕСИНЫ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</si>
  <si>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</si>
  <si>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</si>
  <si>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</si>
  <si>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</si>
  <si>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</si>
  <si>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</si>
  <si>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в том числе ПЕЧАТНАЯ И ПИСЧАЯ БУМАГА, ГОТОВАЯ К ИСПОЛЬЗОВАНИЮ</t>
  </si>
  <si>
    <t>в том числе ЛИТЫЕ ИЛИ ПРЕССОВАННЫЕ ИЗДЕЛИЯ ИЗ БУМАЖНОЙ МАССЫ</t>
  </si>
  <si>
    <t>в том числе ФИЛЬТРОВАЛЬНЫЕ БУМАГА И КАРТОН, ГОТОВЫЕ К ИСПОЛЬЗОВАНИЮ</t>
  </si>
  <si>
    <t>ПРОЧИЕ ГОТОВЫЕ ДЕРЕВЯННЫЕ ИЗДЕЛИЯ</t>
  </si>
  <si>
    <t>ТОРГОВЛЯ СТРАН ЕЭК/ЕС В РАЗБИВКЕ ПО ПОРОДАМ</t>
  </si>
  <si>
    <t>Торговля круглым лесом и пиломатериалами в разбивке по породам</t>
  </si>
  <si>
    <t>Классификация</t>
  </si>
  <si>
    <t>ГС 2017</t>
  </si>
  <si>
    <t>КН 2017</t>
  </si>
  <si>
    <t>Деловой круглый лес, хвойные породы</t>
  </si>
  <si>
    <t>Пихта/ель (Abies spp., Picea spp.)</t>
  </si>
  <si>
    <t>Балансовая древесина и прочие сортименты делового круглого леса</t>
  </si>
  <si>
    <t xml:space="preserve">Пиловочник и фанерный кряж 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</si>
  <si>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</si>
  <si>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r>
      <t>1000 м</t>
    </r>
    <r>
      <rPr>
        <vertAlign val="superscript"/>
        <sz val="11"/>
        <rFont val="Univers"/>
        <family val="2"/>
      </rPr>
      <t>3</t>
    </r>
  </si>
  <si>
    <r>
      <t>Сосна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</si>
  <si>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Прочие/без уточнения</t>
  </si>
  <si>
    <t>Деловой круглый лес, лиственные породы</t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</si>
  <si>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</si>
  <si>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</si>
  <si>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</si>
  <si>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</si>
  <si>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</si>
  <si>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Пиломатериалы лиственных пород</t>
  </si>
  <si>
    <r>
      <t>в том числе: пихта/ель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</si>
  <si>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в том числе: сосна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</si>
  <si>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</si>
  <si>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</si>
  <si>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</si>
  <si>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в том числе: ясень 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</si>
  <si>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</si>
  <si>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</si>
  <si>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r>
      <t>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</si>
  <si>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Пиловочник и фанерный кряж</t>
  </si>
  <si>
    <r>
      <t>в том числе: дуб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</si>
  <si>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в том числе: бук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</si>
  <si>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в том числе: береза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</si>
  <si>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в том числе: тополь/осина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</si>
  <si>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r>
      <t>в том числе: эвкалипт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</si>
  <si>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t>Пиломатериалы хвойных пород</t>
  </si>
  <si>
    <r>
      <t>в том числе: пихта/ель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</si>
  <si>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в том числе: 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</si>
  <si>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в том числе: клен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</si>
  <si>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в том числе: вишня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</si>
  <si>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в том числе: ясень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</si>
  <si>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t>Коды "ex" означают, что используется лишь часть кода торговой классификации.</t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</si>
  <si>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 – членами МОТД.</t>
  </si>
  <si>
    <t>Если показатель не равен 0 (нулю), просьба проверить его точность!!!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</si>
  <si>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в кубических метрах без коры (т.е. исключая кору)</t>
    </r>
  </si>
  <si>
    <t>РАСХОЖДЕНИЯ – просьба обратить внимание на клетки с примечаниями и проверить данные</t>
  </si>
  <si>
    <t>Необходимо:</t>
  </si>
  <si>
    <t>– проверить, являются ли одинаковыми данные, представленные в вопроснике СВ2 и на данном листе</t>
  </si>
  <si>
    <t>– по необходимости проверить, чтобы итоговый показатель равнялся сумме показателей по подпозициям</t>
  </si>
  <si>
    <t>– в случае "в том числе" указать подпозиции, показатели по которым больше или равны итоговому показателю</t>
  </si>
  <si>
    <r>
      <t xml:space="preserve">Балансовая древесина и прочие сортименты делового круглого леса </t>
    </r>
    <r>
      <rPr>
        <i/>
        <sz val="12"/>
        <rFont val="Univers"/>
        <family val="2"/>
      </rPr>
      <t/>
    </r>
  </si>
  <si>
    <r>
      <t xml:space="preserve">ex4403 11 00 
</t>
    </r>
    <r>
      <rPr>
        <b/>
        <sz val="11"/>
        <rFont val="Univers"/>
        <family val="2"/>
      </rPr>
      <t>4403 23 90  
4403 24 00</t>
    </r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</si>
  <si>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</si>
  <si>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Видимое потребление</t>
  </si>
  <si>
    <t>Если показатель не равен 0 (нулю), просьба проверить его точность</t>
  </si>
  <si>
    <r>
      <t>в том числе: вишня 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</si>
  <si>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t>Клетки светло-голубого цвета предлагается заполнить лишь странам – членам ЕС с использованием Комбинированной номенклатуры, другие страны могут также заполнить эти клетки, если позволяет номенклатура их торговой классификации.</t>
  </si>
  <si>
    <t>– убедиться, что во всех клетках проставлены численные данные (пропуски/текстовая информация могут вызвать ошибки)</t>
  </si>
  <si>
    <t>за предоставление ответа:</t>
  </si>
  <si>
    <t>Фамилия должностного лица, ответственного  за предоставление ответа:</t>
  </si>
  <si>
    <t>Фамилия должностного лица, ответственного за предоставление ответа:</t>
  </si>
  <si>
    <t xml:space="preserve">Армеия </t>
  </si>
  <si>
    <t>29.05.2018</t>
  </si>
  <si>
    <t>1.207222*</t>
  </si>
  <si>
    <t>0.000765*</t>
  </si>
  <si>
    <t xml:space="preserve">_______________ 1000 долл. США </t>
  </si>
  <si>
    <t>*= 1000 метрич. тонн</t>
  </si>
  <si>
    <t>0.07784*</t>
  </si>
  <si>
    <t>0.001225*</t>
  </si>
  <si>
    <t>0.000004*</t>
  </si>
  <si>
    <t>0.079065*</t>
  </si>
  <si>
    <t>0.118803*</t>
  </si>
  <si>
    <t>0.000034*</t>
  </si>
  <si>
    <t>0.118837*</t>
  </si>
  <si>
    <t>50.456389*</t>
  </si>
  <si>
    <t>0.043859*</t>
  </si>
  <si>
    <t>61.44221*</t>
  </si>
  <si>
    <t>0.286214*</t>
  </si>
  <si>
    <t>Армения</t>
  </si>
  <si>
    <t>Дата: 29.05.2018</t>
  </si>
  <si>
    <t xml:space="preserve">_____________________1000 долл. США </t>
  </si>
  <si>
    <t xml:space="preserve">Армения </t>
  </si>
  <si>
    <t xml:space="preserve">_____________1000 долл. США__________________  </t>
  </si>
  <si>
    <t>**= 1000 м³</t>
  </si>
  <si>
    <t>***= 1000 м²</t>
  </si>
  <si>
    <t>2432.81649***</t>
  </si>
  <si>
    <t>883.27593999***</t>
  </si>
  <si>
    <t>1511.52806***</t>
  </si>
  <si>
    <t>38.01249***</t>
  </si>
  <si>
    <t>3390.06397***</t>
  </si>
  <si>
    <t>1172.9183***</t>
  </si>
  <si>
    <t>2081.3158***</t>
  </si>
  <si>
    <t>135.82987***</t>
  </si>
  <si>
    <t>1.4044***</t>
  </si>
  <si>
    <t>19.53231***</t>
  </si>
  <si>
    <t>6.66219***</t>
  </si>
  <si>
    <t>12.86491***</t>
  </si>
  <si>
    <t>0.00521***</t>
  </si>
  <si>
    <t>0.93677**</t>
  </si>
  <si>
    <t>0.82583**</t>
  </si>
  <si>
    <t>0.11094**</t>
  </si>
  <si>
    <t>0.10894**</t>
  </si>
  <si>
    <t>1.42235**</t>
  </si>
  <si>
    <t>1.39692**</t>
  </si>
  <si>
    <t>0.02543**</t>
  </si>
  <si>
    <t>0.71553**</t>
  </si>
  <si>
    <t>0.08405**</t>
  </si>
  <si>
    <t>0.02625**</t>
  </si>
  <si>
    <t>0.002**</t>
  </si>
  <si>
    <t>0.108**</t>
  </si>
  <si>
    <t>0.00094**</t>
  </si>
  <si>
    <t>0.89542**</t>
  </si>
  <si>
    <t>0.4685**</t>
  </si>
  <si>
    <t>0.033**</t>
  </si>
  <si>
    <t>Джанлатян Рипсиме</t>
  </si>
  <si>
    <t xml:space="preserve"> Armenia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</si>
</sst>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9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sz val="11"/>
      <name val="Univers"/>
      <family val="2"/>
    </font>
    <font>
      <b/>
      <sz val="24"/>
      <name val="Univers"/>
      <family val="2"/>
    </font>
    <font>
      <b/>
      <sz val="14"/>
      <color indexed="12"/>
      <name val="Univers"/>
      <family val="2"/>
    </font>
    <font>
      <b/>
      <sz val="12"/>
      <color indexed="12"/>
      <name val="Univers"/>
      <family val="2"/>
    </font>
    <font>
      <b/>
      <sz val="12"/>
      <color indexed="9"/>
      <name val="Univers"/>
      <family val="2"/>
    </font>
    <font>
      <sz val="12"/>
      <color indexed="10"/>
      <name val="Univers"/>
      <family val="2"/>
    </font>
    <font>
      <u/>
      <sz val="12"/>
      <color indexed="12"/>
      <name val="Univers"/>
      <family val="2"/>
    </font>
    <font>
      <sz val="12"/>
      <color indexed="12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sz val="8"/>
      <name val="Courier"/>
      <family val="3"/>
    </font>
    <font>
      <i/>
      <sz val="12"/>
      <name val="Univers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Univers"/>
      <family val="2"/>
    </font>
    <font>
      <i/>
      <sz val="10"/>
      <name val="Arial"/>
      <family val="2"/>
    </font>
    <font>
      <b/>
      <sz val="11"/>
      <color rgb="FFFF0000"/>
      <name val="Univers"/>
      <family val="2"/>
    </font>
    <font>
      <b/>
      <sz val="10"/>
      <color rgb="FF00B050"/>
      <name val="Arial"/>
      <family val="2"/>
    </font>
    <font>
      <b/>
      <sz val="14"/>
      <name val="Univers"/>
      <family val="2"/>
    </font>
    <font>
      <i/>
      <sz val="11"/>
      <name val="Univers"/>
      <family val="2"/>
    </font>
    <font>
      <b/>
      <sz val="24"/>
      <name val="Univers"/>
      <family val="2"/>
    </font>
    <font>
      <sz val="14"/>
      <color indexed="12"/>
      <name val="Univers"/>
      <family val="2"/>
    </font>
    <font>
      <b/>
      <sz val="10"/>
      <name val="Univers"/>
      <family val="2"/>
    </font>
    <font>
      <vertAlign val="superscript"/>
      <sz val="12"/>
      <name val="Univers"/>
      <family val="2"/>
    </font>
    <font>
      <sz val="14"/>
      <color indexed="12"/>
      <name val="Univers"/>
      <family val="2"/>
    </font>
    <font>
      <sz val="10"/>
      <name val="Univers"/>
      <family val="2"/>
    </font>
    <font>
      <sz val="14"/>
      <color indexed="12"/>
      <name val="Univers"/>
      <family val="2"/>
    </font>
    <font>
      <sz val="18"/>
      <color indexed="12"/>
      <name val="Univers"/>
      <family val="2"/>
    </font>
    <font>
      <sz val="12"/>
      <color indexed="12"/>
      <name val="Univers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7">
    <xf numFmtId="0" fontId="0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</cellStyleXfs>
  <cellXfs count="773">
    <xf numFmtId="0" fontId="0" fillId="0" borderId="0" xfId="0"/>
    <xf numFmtId="0" fontId="4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8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/>
    </xf>
    <xf numFmtId="0" fontId="19" fillId="0" borderId="2" xfId="0" applyFont="1" applyBorder="1" applyAlignment="1" applyProtection="1">
      <alignment horizontal="left" vertical="center" indent="1"/>
    </xf>
    <xf numFmtId="0" fontId="19" fillId="0" borderId="2" xfId="0" applyFont="1" applyFill="1" applyBorder="1" applyAlignment="1" applyProtection="1">
      <alignment horizontal="left" vertical="center" indent="2"/>
    </xf>
    <xf numFmtId="0" fontId="19" fillId="0" borderId="2" xfId="0" applyFont="1" applyFill="1" applyBorder="1" applyAlignment="1" applyProtection="1">
      <alignment horizontal="left" vertical="center" indent="3"/>
    </xf>
    <xf numFmtId="0" fontId="19" fillId="0" borderId="2" xfId="0" applyFont="1" applyFill="1" applyBorder="1" applyAlignment="1" applyProtection="1">
      <alignment horizontal="left" vertical="center" indent="1"/>
    </xf>
    <xf numFmtId="0" fontId="19" fillId="0" borderId="13" xfId="0" applyFont="1" applyFill="1" applyBorder="1" applyAlignment="1" applyProtection="1">
      <alignment horizontal="left" vertical="center" indent="2"/>
    </xf>
    <xf numFmtId="0" fontId="19" fillId="0" borderId="2" xfId="0" applyFont="1" applyBorder="1" applyAlignment="1" applyProtection="1">
      <alignment horizontal="left" vertical="center" indent="2"/>
    </xf>
    <xf numFmtId="0" fontId="19" fillId="0" borderId="13" xfId="0" applyFont="1" applyFill="1" applyBorder="1" applyAlignment="1" applyProtection="1">
      <alignment horizontal="left" vertical="center" indent="1"/>
    </xf>
    <xf numFmtId="0" fontId="19" fillId="0" borderId="13" xfId="0" applyFont="1" applyFill="1" applyBorder="1" applyAlignment="1" applyProtection="1">
      <alignment horizontal="left" vertical="center"/>
    </xf>
    <xf numFmtId="0" fontId="19" fillId="0" borderId="14" xfId="0" applyFont="1" applyFill="1" applyBorder="1" applyAlignment="1" applyProtection="1">
      <alignment horizontal="left" vertical="center" indent="1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center" vertical="center"/>
    </xf>
    <xf numFmtId="3" fontId="18" fillId="0" borderId="13" xfId="0" applyNumberFormat="1" applyFont="1" applyFill="1" applyBorder="1" applyAlignment="1" applyProtection="1">
      <alignment horizontal="right" vertical="center"/>
      <protection locked="0"/>
    </xf>
    <xf numFmtId="3" fontId="18" fillId="0" borderId="11" xfId="0" applyNumberFormat="1" applyFont="1" applyFill="1" applyBorder="1" applyAlignment="1" applyProtection="1">
      <alignment horizontal="right" vertical="center"/>
      <protection locked="0"/>
    </xf>
    <xf numFmtId="3" fontId="18" fillId="0" borderId="2" xfId="0" applyNumberFormat="1" applyFont="1" applyFill="1" applyBorder="1" applyAlignment="1" applyProtection="1">
      <alignment horizontal="right" vertical="center"/>
      <protection locked="0"/>
    </xf>
    <xf numFmtId="3" fontId="18" fillId="0" borderId="17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 horizontal="center" vertical="center"/>
    </xf>
    <xf numFmtId="3" fontId="18" fillId="0" borderId="18" xfId="0" applyNumberFormat="1" applyFont="1" applyFill="1" applyBorder="1" applyAlignment="1" applyProtection="1">
      <alignment horizontal="right" vertical="center"/>
      <protection locked="0"/>
    </xf>
    <xf numFmtId="3" fontId="1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Protection="1"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2"/>
    </xf>
    <xf numFmtId="0" fontId="3" fillId="0" borderId="2" xfId="0" applyFont="1" applyBorder="1" applyAlignment="1" applyProtection="1">
      <alignment horizontal="left" vertical="center" indent="3"/>
    </xf>
    <xf numFmtId="0" fontId="3" fillId="0" borderId="13" xfId="0" applyFont="1" applyBorder="1" applyAlignment="1" applyProtection="1">
      <alignment horizontal="left" vertical="center" indent="3"/>
    </xf>
    <xf numFmtId="0" fontId="3" fillId="0" borderId="15" xfId="0" applyFont="1" applyBorder="1" applyAlignment="1" applyProtection="1">
      <alignment horizontal="left" vertical="center"/>
    </xf>
    <xf numFmtId="0" fontId="3" fillId="0" borderId="13" xfId="0" quotePrefix="1" applyFont="1" applyBorder="1" applyAlignment="1" applyProtection="1">
      <alignment horizontal="left" vertical="center" indent="2"/>
    </xf>
    <xf numFmtId="0" fontId="3" fillId="0" borderId="23" xfId="0" applyFont="1" applyBorder="1" applyAlignment="1" applyProtection="1">
      <alignment horizontal="left" vertical="center" indent="2"/>
    </xf>
    <xf numFmtId="0" fontId="3" fillId="0" borderId="23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2"/>
    </xf>
    <xf numFmtId="0" fontId="3" fillId="0" borderId="13" xfId="0" applyFont="1" applyFill="1" applyBorder="1" applyAlignment="1" applyProtection="1">
      <alignment horizontal="left" vertical="center" indent="2"/>
    </xf>
    <xf numFmtId="0" fontId="3" fillId="0" borderId="11" xfId="0" applyFont="1" applyFill="1" applyBorder="1" applyAlignment="1" applyProtection="1">
      <alignment horizontal="left" vertical="center" indent="1"/>
    </xf>
    <xf numFmtId="0" fontId="3" fillId="0" borderId="2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19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23" fillId="0" borderId="0" xfId="0" applyFont="1" applyFill="1" applyAlignment="1" applyProtection="1">
      <alignment horizontal="center"/>
    </xf>
    <xf numFmtId="0" fontId="24" fillId="0" borderId="0" xfId="0" applyFont="1" applyFill="1" applyBorder="1" applyProtection="1"/>
    <xf numFmtId="0" fontId="16" fillId="0" borderId="20" xfId="0" applyFont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/>
    </xf>
    <xf numFmtId="0" fontId="4" fillId="0" borderId="21" xfId="0" applyFont="1" applyFill="1" applyBorder="1" applyProtection="1"/>
    <xf numFmtId="0" fontId="19" fillId="0" borderId="2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/>
    </xf>
    <xf numFmtId="0" fontId="4" fillId="0" borderId="11" xfId="0" quotePrefix="1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vertical="center"/>
    </xf>
    <xf numFmtId="0" fontId="6" fillId="0" borderId="29" xfId="0" applyFont="1" applyFill="1" applyBorder="1" applyAlignment="1" applyProtection="1">
      <alignment vertical="center"/>
      <protection locked="0"/>
    </xf>
    <xf numFmtId="0" fontId="19" fillId="2" borderId="2" xfId="0" applyFont="1" applyFill="1" applyBorder="1" applyAlignment="1" applyProtection="1">
      <alignment horizontal="left" vertical="center"/>
    </xf>
    <xf numFmtId="3" fontId="18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left" vertical="center"/>
    </xf>
    <xf numFmtId="3" fontId="18" fillId="2" borderId="11" xfId="0" applyNumberFormat="1" applyFont="1" applyFill="1" applyBorder="1" applyAlignment="1" applyProtection="1">
      <alignment horizontal="right" vertical="center"/>
      <protection locked="0"/>
    </xf>
    <xf numFmtId="3" fontId="18" fillId="2" borderId="17" xfId="0" applyNumberFormat="1" applyFont="1" applyFill="1" applyBorder="1" applyAlignment="1" applyProtection="1">
      <alignment horizontal="right" vertical="center"/>
      <protection locked="0"/>
    </xf>
    <xf numFmtId="3" fontId="18" fillId="2" borderId="18" xfId="0" applyNumberFormat="1" applyFont="1" applyFill="1" applyBorder="1" applyAlignment="1" applyProtection="1">
      <alignment horizontal="right" vertical="center"/>
      <protection locked="0"/>
    </xf>
    <xf numFmtId="0" fontId="19" fillId="2" borderId="13" xfId="0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 applyProtection="1">
      <alignment horizontal="left" vertical="center"/>
    </xf>
    <xf numFmtId="0" fontId="18" fillId="0" borderId="36" xfId="0" applyFont="1" applyFill="1" applyBorder="1" applyAlignment="1" applyProtection="1">
      <alignment horizontal="center" vertical="center"/>
    </xf>
    <xf numFmtId="3" fontId="18" fillId="0" borderId="23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Border="1" applyAlignment="1">
      <alignment horizontal="right" vertical="center"/>
    </xf>
    <xf numFmtId="0" fontId="31" fillId="0" borderId="21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/>
    </xf>
    <xf numFmtId="0" fontId="4" fillId="0" borderId="39" xfId="0" applyFont="1" applyFill="1" applyBorder="1" applyProtection="1"/>
    <xf numFmtId="0" fontId="3" fillId="0" borderId="40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center"/>
    </xf>
    <xf numFmtId="0" fontId="19" fillId="0" borderId="42" xfId="0" applyFont="1" applyFill="1" applyBorder="1" applyAlignment="1" applyProtection="1">
      <alignment horizontal="center" vertical="center"/>
    </xf>
    <xf numFmtId="0" fontId="19" fillId="0" borderId="43" xfId="0" applyFont="1" applyFill="1" applyBorder="1" applyAlignment="1" applyProtection="1">
      <alignment horizontal="center" vertical="center"/>
    </xf>
    <xf numFmtId="0" fontId="19" fillId="0" borderId="44" xfId="0" applyFont="1" applyFill="1" applyBorder="1" applyAlignment="1" applyProtection="1">
      <alignment horizontal="center" vertical="center"/>
    </xf>
    <xf numFmtId="49" fontId="9" fillId="2" borderId="42" xfId="0" applyNumberFormat="1" applyFont="1" applyFill="1" applyBorder="1" applyAlignment="1" applyProtection="1">
      <alignment horizontal="left" vertical="center"/>
    </xf>
    <xf numFmtId="3" fontId="18" fillId="2" borderId="45" xfId="0" applyNumberFormat="1" applyFont="1" applyFill="1" applyBorder="1" applyAlignment="1" applyProtection="1">
      <alignment horizontal="right" vertical="center"/>
      <protection locked="0"/>
    </xf>
    <xf numFmtId="49" fontId="9" fillId="0" borderId="42" xfId="0" applyNumberFormat="1" applyFont="1" applyFill="1" applyBorder="1" applyAlignment="1" applyProtection="1">
      <alignment horizontal="left" vertical="center"/>
    </xf>
    <xf numFmtId="3" fontId="18" fillId="0" borderId="46" xfId="0" applyNumberFormat="1" applyFont="1" applyFill="1" applyBorder="1" applyAlignment="1" applyProtection="1">
      <alignment horizontal="right" vertical="center"/>
      <protection locked="0"/>
    </xf>
    <xf numFmtId="3" fontId="18" fillId="0" borderId="44" xfId="0" applyNumberFormat="1" applyFont="1" applyFill="1" applyBorder="1" applyAlignment="1" applyProtection="1">
      <alignment horizontal="right" vertical="center"/>
      <protection locked="0"/>
    </xf>
    <xf numFmtId="49" fontId="9" fillId="0" borderId="43" xfId="0" applyNumberFormat="1" applyFont="1" applyFill="1" applyBorder="1" applyAlignment="1" applyProtection="1">
      <alignment horizontal="left" vertical="center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49" fontId="9" fillId="2" borderId="47" xfId="0" applyNumberFormat="1" applyFont="1" applyFill="1" applyBorder="1" applyAlignment="1" applyProtection="1">
      <alignment horizontal="left" vertical="center"/>
    </xf>
    <xf numFmtId="3" fontId="18" fillId="2" borderId="44" xfId="0" applyNumberFormat="1" applyFont="1" applyFill="1" applyBorder="1" applyAlignment="1" applyProtection="1">
      <alignment horizontal="right" vertical="center"/>
      <protection locked="0"/>
    </xf>
    <xf numFmtId="3" fontId="18" fillId="0" borderId="49" xfId="0" applyNumberFormat="1" applyFont="1" applyFill="1" applyBorder="1" applyAlignment="1" applyProtection="1">
      <alignment horizontal="right" vertical="center"/>
      <protection locked="0"/>
    </xf>
    <xf numFmtId="3" fontId="18" fillId="0" borderId="51" xfId="0" applyNumberFormat="1" applyFont="1" applyFill="1" applyBorder="1" applyAlignment="1" applyProtection="1">
      <alignment horizontal="right" vertical="center"/>
      <protection locked="0"/>
    </xf>
    <xf numFmtId="3" fontId="18" fillId="0" borderId="5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Protection="1"/>
    <xf numFmtId="0" fontId="3" fillId="0" borderId="0" xfId="0" applyFont="1" applyProtection="1"/>
    <xf numFmtId="0" fontId="4" fillId="0" borderId="20" xfId="0" applyFont="1" applyBorder="1" applyProtection="1"/>
    <xf numFmtId="0" fontId="3" fillId="0" borderId="0" xfId="0" applyFont="1" applyAlignment="1" applyProtection="1">
      <alignment horizontal="left" vertical="center"/>
    </xf>
    <xf numFmtId="0" fontId="25" fillId="0" borderId="20" xfId="0" applyFont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3" fontId="3" fillId="0" borderId="15" xfId="0" applyNumberFormat="1" applyFont="1" applyBorder="1" applyAlignment="1" applyProtection="1">
      <alignment horizontal="right" vertical="center"/>
    </xf>
    <xf numFmtId="3" fontId="3" fillId="0" borderId="16" xfId="0" applyNumberFormat="1" applyFont="1" applyBorder="1" applyAlignment="1" applyProtection="1">
      <alignment horizontal="right" vertical="center"/>
    </xf>
    <xf numFmtId="3" fontId="3" fillId="0" borderId="15" xfId="0" applyNumberFormat="1" applyFont="1" applyBorder="1" applyAlignment="1" applyProtection="1">
      <alignment vertical="center"/>
    </xf>
    <xf numFmtId="3" fontId="3" fillId="0" borderId="16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vertical="center"/>
    </xf>
    <xf numFmtId="3" fontId="4" fillId="0" borderId="23" xfId="0" applyNumberFormat="1" applyFont="1" applyBorder="1" applyAlignment="1" applyProtection="1">
      <alignment vertical="center"/>
    </xf>
    <xf numFmtId="3" fontId="3" fillId="0" borderId="2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6" fillId="0" borderId="0" xfId="0" applyFont="1" applyBorder="1" applyAlignment="1" applyProtection="1"/>
    <xf numFmtId="0" fontId="17" fillId="0" borderId="29" xfId="0" applyFont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53" xfId="0" applyFont="1" applyFill="1" applyBorder="1" applyProtection="1"/>
    <xf numFmtId="0" fontId="24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3" fontId="3" fillId="2" borderId="11" xfId="0" applyNumberFormat="1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3" fontId="3" fillId="0" borderId="13" xfId="0" applyNumberFormat="1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56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3" fillId="0" borderId="0" xfId="0" applyFont="1" applyFill="1" applyProtection="1"/>
    <xf numFmtId="0" fontId="13" fillId="0" borderId="0" xfId="0" applyFont="1" applyFill="1" applyBorder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8" fillId="0" borderId="20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19" fillId="0" borderId="20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25" fillId="0" borderId="5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3" fontId="32" fillId="0" borderId="13" xfId="0" applyNumberFormat="1" applyFont="1" applyBorder="1" applyAlignment="1" applyProtection="1">
      <alignment horizontal="right" vertical="center"/>
      <protection locked="0"/>
    </xf>
    <xf numFmtId="3" fontId="32" fillId="0" borderId="31" xfId="0" applyNumberFormat="1" applyFont="1" applyBorder="1" applyAlignment="1" applyProtection="1">
      <alignment horizontal="right" vertical="center"/>
      <protection locked="0"/>
    </xf>
    <xf numFmtId="0" fontId="19" fillId="0" borderId="2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/>
    </xf>
    <xf numFmtId="3" fontId="0" fillId="0" borderId="0" xfId="0" applyNumberFormat="1"/>
    <xf numFmtId="0" fontId="4" fillId="0" borderId="13" xfId="0" applyFont="1" applyBorder="1" applyAlignment="1" applyProtection="1">
      <alignment horizontal="center" vertical="center"/>
    </xf>
    <xf numFmtId="49" fontId="4" fillId="0" borderId="0" xfId="0" applyNumberFormat="1" applyFont="1" applyFill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3" fontId="4" fillId="0" borderId="36" xfId="0" applyNumberFormat="1" applyFont="1" applyFill="1" applyBorder="1" applyProtection="1">
      <protection locked="0"/>
    </xf>
    <xf numFmtId="0" fontId="25" fillId="0" borderId="9" xfId="0" applyFont="1" applyFill="1" applyBorder="1" applyAlignment="1" applyProtection="1">
      <alignment horizontal="center"/>
    </xf>
    <xf numFmtId="0" fontId="4" fillId="0" borderId="59" xfId="0" applyFont="1" applyFill="1" applyBorder="1" applyProtection="1">
      <protection locked="0"/>
    </xf>
    <xf numFmtId="0" fontId="4" fillId="0" borderId="60" xfId="0" applyFont="1" applyFill="1" applyBorder="1" applyProtection="1">
      <protection locked="0"/>
    </xf>
    <xf numFmtId="0" fontId="4" fillId="0" borderId="61" xfId="0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49" fontId="3" fillId="2" borderId="5" xfId="0" applyNumberFormat="1" applyFont="1" applyFill="1" applyBorder="1" applyAlignment="1" applyProtection="1">
      <alignment vertical="center"/>
    </xf>
    <xf numFmtId="49" fontId="3" fillId="2" borderId="6" xfId="0" applyNumberFormat="1" applyFont="1" applyFill="1" applyBorder="1" applyAlignment="1" applyProtection="1">
      <alignment vertical="center"/>
    </xf>
    <xf numFmtId="49" fontId="3" fillId="2" borderId="62" xfId="0" applyNumberFormat="1" applyFont="1" applyFill="1" applyBorder="1" applyAlignment="1" applyProtection="1">
      <alignment vertical="center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/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20" xfId="0" applyFont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0" fillId="0" borderId="34" xfId="0" applyFont="1" applyBorder="1" applyAlignment="1" applyProtection="1">
      <alignment vertical="center"/>
      <protection locked="0"/>
    </xf>
    <xf numFmtId="0" fontId="29" fillId="0" borderId="29" xfId="0" applyFont="1" applyBorder="1" applyAlignment="1" applyProtection="1">
      <alignment vertical="center"/>
    </xf>
    <xf numFmtId="0" fontId="29" fillId="0" borderId="29" xfId="0" applyFont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29" fillId="0" borderId="53" xfId="0" applyFont="1" applyFill="1" applyBorder="1" applyProtection="1"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9" fillId="0" borderId="60" xfId="0" applyFont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11" fillId="0" borderId="0" xfId="5" applyFont="1" applyFill="1" applyBorder="1" applyProtection="1">
      <protection locked="0"/>
    </xf>
    <xf numFmtId="0" fontId="13" fillId="0" borderId="0" xfId="5" applyFont="1" applyFill="1" applyBorder="1" applyProtection="1">
      <protection locked="0"/>
    </xf>
    <xf numFmtId="0" fontId="13" fillId="0" borderId="0" xfId="5" applyFont="1" applyFill="1" applyProtection="1">
      <protection locked="0"/>
    </xf>
    <xf numFmtId="0" fontId="11" fillId="0" borderId="8" xfId="5" applyFont="1" applyFill="1" applyBorder="1" applyAlignment="1" applyProtection="1">
      <alignment horizontal="left"/>
    </xf>
    <xf numFmtId="0" fontId="13" fillId="0" borderId="8" xfId="5" applyFont="1" applyFill="1" applyBorder="1" applyProtection="1"/>
    <xf numFmtId="0" fontId="11" fillId="0" borderId="6" xfId="5" applyFont="1" applyFill="1" applyBorder="1" applyAlignment="1" applyProtection="1">
      <alignment horizontal="center"/>
    </xf>
    <xf numFmtId="0" fontId="39" fillId="0" borderId="0" xfId="5" applyFont="1" applyFill="1" applyBorder="1" applyAlignment="1" applyProtection="1">
      <alignment horizontal="center"/>
    </xf>
    <xf numFmtId="0" fontId="13" fillId="0" borderId="0" xfId="5" applyFont="1" applyFill="1" applyBorder="1" applyProtection="1"/>
    <xf numFmtId="0" fontId="10" fillId="0" borderId="20" xfId="2" applyFont="1" applyBorder="1" applyAlignment="1" applyProtection="1">
      <alignment vertical="center"/>
      <protection locked="0"/>
    </xf>
    <xf numFmtId="0" fontId="10" fillId="0" borderId="29" xfId="2" applyFont="1" applyBorder="1" applyAlignment="1" applyProtection="1">
      <alignment vertical="center"/>
      <protection locked="0"/>
    </xf>
    <xf numFmtId="0" fontId="10" fillId="0" borderId="12" xfId="2" applyFont="1" applyBorder="1" applyAlignment="1" applyProtection="1">
      <alignment vertical="center"/>
      <protection locked="0"/>
    </xf>
    <xf numFmtId="0" fontId="13" fillId="0" borderId="0" xfId="5" applyFont="1" applyFill="1" applyAlignment="1" applyProtection="1">
      <protection locked="0"/>
    </xf>
    <xf numFmtId="0" fontId="11" fillId="0" borderId="0" xfId="5" applyFont="1" applyFill="1" applyBorder="1" applyAlignment="1" applyProtection="1">
      <alignment horizontal="left"/>
    </xf>
    <xf numFmtId="0" fontId="11" fillId="0" borderId="0" xfId="5" applyFont="1" applyBorder="1" applyAlignment="1" applyProtection="1">
      <alignment horizontal="left" vertical="center"/>
    </xf>
    <xf numFmtId="0" fontId="13" fillId="0" borderId="0" xfId="5" applyNumberFormat="1" applyFont="1" applyFill="1" applyBorder="1" applyAlignment="1" applyProtection="1">
      <alignment vertical="center"/>
    </xf>
    <xf numFmtId="0" fontId="40" fillId="0" borderId="0" xfId="5" applyFont="1" applyBorder="1" applyAlignment="1" applyProtection="1">
      <alignment vertical="center"/>
    </xf>
    <xf numFmtId="0" fontId="11" fillId="0" borderId="21" xfId="5" applyFont="1" applyBorder="1" applyAlignment="1" applyProtection="1">
      <alignment vertical="center"/>
    </xf>
    <xf numFmtId="0" fontId="42" fillId="0" borderId="0" xfId="0" applyFont="1" applyBorder="1" applyAlignment="1" applyProtection="1">
      <alignment horizontal="righ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11" fillId="0" borderId="0" xfId="5" applyFont="1" applyBorder="1" applyAlignment="1" applyProtection="1">
      <alignment horizontal="left" vertical="center"/>
      <protection locked="0"/>
    </xf>
    <xf numFmtId="0" fontId="11" fillId="0" borderId="24" xfId="5" applyFont="1" applyFill="1" applyBorder="1" applyAlignment="1" applyProtection="1">
      <alignment horizontal="center"/>
    </xf>
    <xf numFmtId="0" fontId="11" fillId="0" borderId="0" xfId="5" applyFont="1" applyFill="1" applyBorder="1" applyAlignment="1" applyProtection="1">
      <alignment horizontal="centerContinuous"/>
    </xf>
    <xf numFmtId="0" fontId="13" fillId="0" borderId="20" xfId="5" applyFont="1" applyFill="1" applyBorder="1" applyProtection="1"/>
    <xf numFmtId="0" fontId="44" fillId="0" borderId="0" xfId="5" applyFont="1" applyFill="1" applyBorder="1" applyAlignment="1" applyProtection="1">
      <alignment horizontal="left"/>
    </xf>
    <xf numFmtId="0" fontId="13" fillId="0" borderId="0" xfId="5" applyFont="1" applyFill="1" applyBorder="1" applyAlignment="1" applyProtection="1">
      <alignment horizontal="left"/>
    </xf>
    <xf numFmtId="0" fontId="13" fillId="0" borderId="21" xfId="5" applyFont="1" applyFill="1" applyBorder="1" applyProtection="1"/>
    <xf numFmtId="0" fontId="11" fillId="0" borderId="4" xfId="5" applyFont="1" applyFill="1" applyBorder="1" applyAlignment="1" applyProtection="1">
      <alignment horizontal="center" vertical="center"/>
    </xf>
    <xf numFmtId="0" fontId="11" fillId="0" borderId="22" xfId="5" applyFont="1" applyFill="1" applyBorder="1" applyAlignment="1" applyProtection="1">
      <alignment horizontal="center" vertical="center"/>
    </xf>
    <xf numFmtId="0" fontId="11" fillId="0" borderId="15" xfId="5" applyFont="1" applyFill="1" applyBorder="1" applyAlignment="1" applyProtection="1">
      <alignment horizontal="center" vertical="center"/>
    </xf>
    <xf numFmtId="0" fontId="11" fillId="0" borderId="1" xfId="5" applyFont="1" applyFill="1" applyBorder="1" applyAlignment="1" applyProtection="1">
      <alignment horizontal="center" vertical="center"/>
    </xf>
    <xf numFmtId="0" fontId="13" fillId="0" borderId="2" xfId="5" applyFont="1" applyFill="1" applyBorder="1" applyAlignment="1" applyProtection="1">
      <alignment horizontal="left" vertical="center"/>
    </xf>
    <xf numFmtId="0" fontId="11" fillId="0" borderId="11" xfId="5" applyFont="1" applyFill="1" applyBorder="1" applyAlignment="1" applyProtection="1">
      <alignment horizontal="center" vertical="center"/>
    </xf>
    <xf numFmtId="0" fontId="11" fillId="0" borderId="30" xfId="5" applyFont="1" applyFill="1" applyBorder="1" applyAlignment="1" applyProtection="1">
      <alignment horizontal="center" vertical="center"/>
    </xf>
    <xf numFmtId="0" fontId="13" fillId="0" borderId="0" xfId="5" applyFont="1" applyFill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8" fillId="0" borderId="0" xfId="5" applyFont="1" applyFill="1" applyAlignment="1" applyProtection="1">
      <alignment horizontal="left"/>
      <protection locked="0"/>
    </xf>
    <xf numFmtId="0" fontId="11" fillId="0" borderId="0" xfId="5" applyFont="1" applyFill="1" applyAlignment="1" applyProtection="1">
      <alignment horizontal="left"/>
      <protection locked="0"/>
    </xf>
    <xf numFmtId="0" fontId="9" fillId="0" borderId="17" xfId="5" applyFont="1" applyBorder="1" applyAlignment="1" applyProtection="1">
      <alignment horizontal="left" vertical="center"/>
      <protection locked="0"/>
    </xf>
    <xf numFmtId="0" fontId="29" fillId="0" borderId="17" xfId="0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vertical="center"/>
    </xf>
    <xf numFmtId="0" fontId="4" fillId="0" borderId="13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5" xfId="0" applyNumberFormat="1" applyFont="1" applyFill="1" applyBorder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vertical="center"/>
    </xf>
    <xf numFmtId="49" fontId="3" fillId="0" borderId="24" xfId="0" applyNumberFormat="1" applyFont="1" applyFill="1" applyBorder="1" applyAlignment="1" applyProtection="1">
      <alignment vertical="center"/>
    </xf>
    <xf numFmtId="49" fontId="3" fillId="0" borderId="28" xfId="0" applyNumberFormat="1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1" fillId="0" borderId="9" xfId="5" applyFont="1" applyFill="1" applyBorder="1" applyAlignment="1" applyProtection="1">
      <alignment horizontal="left"/>
    </xf>
    <xf numFmtId="0" fontId="14" fillId="0" borderId="0" xfId="5" applyFont="1" applyFill="1" applyProtection="1">
      <protection locked="0"/>
    </xf>
    <xf numFmtId="0" fontId="11" fillId="0" borderId="26" xfId="5" applyFont="1" applyFill="1" applyBorder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6" fillId="0" borderId="13" xfId="5" applyFont="1" applyFill="1" applyBorder="1" applyAlignment="1" applyProtection="1">
      <alignment horizontal="center"/>
      <protection locked="0"/>
    </xf>
    <xf numFmtId="0" fontId="11" fillId="2" borderId="22" xfId="2" applyFont="1" applyFill="1" applyBorder="1" applyAlignment="1" applyProtection="1">
      <alignment vertical="center"/>
    </xf>
    <xf numFmtId="3" fontId="41" fillId="2" borderId="13" xfId="5" applyNumberFormat="1" applyFont="1" applyFill="1" applyBorder="1" applyAlignment="1" applyProtection="1">
      <alignment vertical="center"/>
      <protection locked="0"/>
    </xf>
    <xf numFmtId="3" fontId="41" fillId="2" borderId="20" xfId="5" applyNumberFormat="1" applyFont="1" applyFill="1" applyBorder="1" applyAlignment="1" applyProtection="1">
      <alignment vertical="center"/>
      <protection locked="0"/>
    </xf>
    <xf numFmtId="3" fontId="41" fillId="2" borderId="18" xfId="5" applyNumberFormat="1" applyFont="1" applyFill="1" applyBorder="1" applyAlignment="1" applyProtection="1">
      <alignment vertical="center"/>
      <protection locked="0"/>
    </xf>
    <xf numFmtId="3" fontId="41" fillId="2" borderId="31" xfId="5" applyNumberFormat="1" applyFont="1" applyFill="1" applyBorder="1" applyAlignment="1" applyProtection="1">
      <alignment vertical="center"/>
      <protection locked="0"/>
    </xf>
    <xf numFmtId="3" fontId="41" fillId="0" borderId="13" xfId="5" applyNumberFormat="1" applyFont="1" applyFill="1" applyBorder="1" applyAlignment="1" applyProtection="1">
      <alignment vertical="center"/>
      <protection locked="0"/>
    </xf>
    <xf numFmtId="3" fontId="41" fillId="0" borderId="20" xfId="5" applyNumberFormat="1" applyFont="1" applyFill="1" applyBorder="1" applyAlignment="1" applyProtection="1">
      <alignment vertical="center"/>
      <protection locked="0"/>
    </xf>
    <xf numFmtId="3" fontId="41" fillId="0" borderId="18" xfId="5" applyNumberFormat="1" applyFont="1" applyFill="1" applyBorder="1" applyAlignment="1" applyProtection="1">
      <alignment vertical="center"/>
      <protection locked="0"/>
    </xf>
    <xf numFmtId="3" fontId="41" fillId="0" borderId="31" xfId="5" applyNumberFormat="1" applyFont="1" applyFill="1" applyBorder="1" applyAlignment="1" applyProtection="1">
      <alignment vertical="center"/>
      <protection locked="0"/>
    </xf>
    <xf numFmtId="3" fontId="41" fillId="0" borderId="11" xfId="5" applyNumberFormat="1" applyFont="1" applyFill="1" applyBorder="1" applyAlignment="1" applyProtection="1">
      <alignment vertical="center"/>
      <protection locked="0"/>
    </xf>
    <xf numFmtId="3" fontId="41" fillId="0" borderId="29" xfId="5" applyNumberFormat="1" applyFont="1" applyFill="1" applyBorder="1" applyAlignment="1" applyProtection="1">
      <alignment vertical="center"/>
      <protection locked="0"/>
    </xf>
    <xf numFmtId="3" fontId="41" fillId="0" borderId="17" xfId="5" applyNumberFormat="1" applyFont="1" applyFill="1" applyBorder="1" applyAlignment="1" applyProtection="1">
      <alignment vertical="center"/>
      <protection locked="0"/>
    </xf>
    <xf numFmtId="3" fontId="41" fillId="0" borderId="30" xfId="5" applyNumberFormat="1" applyFont="1" applyFill="1" applyBorder="1" applyAlignment="1" applyProtection="1">
      <alignment vertical="center"/>
      <protection locked="0"/>
    </xf>
    <xf numFmtId="0" fontId="13" fillId="0" borderId="23" xfId="2" applyFont="1" applyFill="1" applyBorder="1" applyAlignment="1" applyProtection="1">
      <alignment horizontal="left" vertical="center" indent="3"/>
    </xf>
    <xf numFmtId="3" fontId="41" fillId="0" borderId="19" xfId="5" applyNumberFormat="1" applyFont="1" applyFill="1" applyBorder="1" applyAlignment="1" applyProtection="1">
      <alignment vertical="center"/>
      <protection locked="0"/>
    </xf>
    <xf numFmtId="3" fontId="41" fillId="0" borderId="32" xfId="5" applyNumberFormat="1" applyFont="1" applyFill="1" applyBorder="1" applyAlignment="1" applyProtection="1">
      <alignment vertical="center"/>
      <protection locked="0"/>
    </xf>
    <xf numFmtId="3" fontId="41" fillId="0" borderId="58" xfId="5" applyNumberFormat="1" applyFont="1" applyFill="1" applyBorder="1" applyAlignment="1" applyProtection="1">
      <alignment vertical="center"/>
      <protection locked="0"/>
    </xf>
    <xf numFmtId="0" fontId="8" fillId="4" borderId="0" xfId="2" applyFont="1" applyFill="1" applyAlignment="1" applyProtection="1">
      <alignment horizontal="left"/>
    </xf>
    <xf numFmtId="0" fontId="13" fillId="4" borderId="0" xfId="5" applyFont="1" applyFill="1" applyBorder="1" applyProtection="1"/>
    <xf numFmtId="0" fontId="13" fillId="4" borderId="0" xfId="5" applyFont="1" applyFill="1" applyProtection="1">
      <protection locked="0"/>
    </xf>
    <xf numFmtId="0" fontId="3" fillId="0" borderId="54" xfId="0" applyFont="1" applyBorder="1" applyAlignment="1" applyProtection="1">
      <alignment horizontal="center" vertical="center"/>
    </xf>
    <xf numFmtId="0" fontId="25" fillId="0" borderId="7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4" fillId="0" borderId="68" xfId="0" applyFont="1" applyFill="1" applyBorder="1" applyAlignment="1" applyProtection="1">
      <alignment vertical="center"/>
    </xf>
    <xf numFmtId="0" fontId="8" fillId="0" borderId="23" xfId="2" applyFont="1" applyFill="1" applyBorder="1" applyAlignment="1" applyProtection="1">
      <alignment horizontal="left" vertical="center" indent="2"/>
    </xf>
    <xf numFmtId="0" fontId="8" fillId="0" borderId="11" xfId="2" applyFont="1" applyFill="1" applyBorder="1" applyAlignment="1" applyProtection="1">
      <alignment horizontal="left" vertical="center" indent="2"/>
    </xf>
    <xf numFmtId="0" fontId="8" fillId="0" borderId="23" xfId="2" applyFont="1" applyFill="1" applyBorder="1" applyAlignment="1" applyProtection="1">
      <alignment horizontal="left" vertical="center" indent="1"/>
    </xf>
    <xf numFmtId="0" fontId="8" fillId="0" borderId="23" xfId="2" applyNumberFormat="1" applyFont="1" applyFill="1" applyBorder="1" applyAlignment="1" applyProtection="1">
      <alignment horizontal="left" vertical="center" indent="1"/>
    </xf>
    <xf numFmtId="0" fontId="8" fillId="0" borderId="23" xfId="2" applyNumberFormat="1" applyFont="1" applyFill="1" applyBorder="1" applyAlignment="1" applyProtection="1">
      <alignment horizontal="left" vertical="center" indent="2"/>
    </xf>
    <xf numFmtId="0" fontId="8" fillId="0" borderId="14" xfId="2" applyFont="1" applyFill="1" applyBorder="1" applyAlignment="1" applyProtection="1">
      <alignment horizontal="left" vertical="center" indent="2"/>
    </xf>
    <xf numFmtId="0" fontId="8" fillId="0" borderId="0" xfId="0" applyFont="1" applyFill="1" applyBorder="1" applyAlignment="1" applyProtection="1">
      <alignment vertical="center"/>
    </xf>
    <xf numFmtId="0" fontId="8" fillId="0" borderId="2" xfId="2" applyFont="1" applyFill="1" applyBorder="1" applyAlignment="1" applyProtection="1">
      <alignment horizontal="left" vertical="center" indent="2"/>
    </xf>
    <xf numFmtId="0" fontId="48" fillId="0" borderId="2" xfId="0" applyFont="1" applyBorder="1" applyAlignment="1" applyProtection="1">
      <alignment horizontal="left" vertical="center" indent="1"/>
    </xf>
    <xf numFmtId="0" fontId="48" fillId="0" borderId="2" xfId="0" applyFont="1" applyBorder="1" applyAlignment="1" applyProtection="1">
      <alignment horizontal="left" vertical="center"/>
    </xf>
    <xf numFmtId="0" fontId="48" fillId="0" borderId="15" xfId="0" applyFont="1" applyBorder="1" applyAlignment="1" applyProtection="1">
      <alignment horizontal="left" vertical="center" indent="1"/>
    </xf>
    <xf numFmtId="0" fontId="48" fillId="0" borderId="2" xfId="0" applyFont="1" applyBorder="1" applyAlignment="1" applyProtection="1">
      <alignment horizontal="left" vertical="center" indent="2"/>
    </xf>
    <xf numFmtId="0" fontId="48" fillId="0" borderId="2" xfId="0" applyFont="1" applyBorder="1" applyAlignment="1" applyProtection="1">
      <alignment horizontal="left" vertical="center" indent="3"/>
    </xf>
    <xf numFmtId="0" fontId="48" fillId="0" borderId="13" xfId="0" applyFont="1" applyBorder="1" applyAlignment="1" applyProtection="1">
      <alignment horizontal="left" vertical="center" indent="3"/>
    </xf>
    <xf numFmtId="0" fontId="48" fillId="0" borderId="22" xfId="0" applyFont="1" applyFill="1" applyBorder="1" applyAlignment="1" applyProtection="1">
      <alignment horizontal="left" vertical="center"/>
    </xf>
    <xf numFmtId="0" fontId="48" fillId="0" borderId="15" xfId="0" applyFont="1" applyBorder="1" applyAlignment="1" applyProtection="1">
      <alignment horizontal="left" vertical="center"/>
    </xf>
    <xf numFmtId="0" fontId="48" fillId="0" borderId="23" xfId="0" applyFont="1" applyBorder="1" applyAlignment="1" applyProtection="1">
      <alignment horizontal="left" vertical="center" indent="2"/>
    </xf>
    <xf numFmtId="0" fontId="48" fillId="0" borderId="23" xfId="0" applyFont="1" applyBorder="1" applyAlignment="1" applyProtection="1">
      <alignment horizontal="left" vertical="center" indent="1"/>
    </xf>
    <xf numFmtId="0" fontId="48" fillId="0" borderId="13" xfId="0" applyFont="1" applyBorder="1" applyAlignment="1" applyProtection="1">
      <alignment horizontal="left" vertical="center" indent="1"/>
    </xf>
    <xf numFmtId="0" fontId="48" fillId="0" borderId="11" xfId="0" applyFont="1" applyBorder="1" applyAlignment="1" applyProtection="1">
      <alignment horizontal="left" vertical="center"/>
    </xf>
    <xf numFmtId="0" fontId="48" fillId="0" borderId="15" xfId="0" applyFont="1" applyFill="1" applyBorder="1" applyAlignment="1" applyProtection="1">
      <alignment horizontal="left" vertical="center"/>
    </xf>
    <xf numFmtId="0" fontId="48" fillId="0" borderId="2" xfId="0" applyFont="1" applyFill="1" applyBorder="1" applyAlignment="1" applyProtection="1">
      <alignment horizontal="left" vertical="center" indent="1"/>
    </xf>
    <xf numFmtId="0" fontId="48" fillId="0" borderId="2" xfId="0" applyFont="1" applyFill="1" applyBorder="1" applyAlignment="1" applyProtection="1">
      <alignment horizontal="left" vertical="center" indent="2"/>
    </xf>
    <xf numFmtId="3" fontId="18" fillId="2" borderId="2" xfId="0" applyNumberFormat="1" applyFont="1" applyFill="1" applyBorder="1" applyAlignment="1" applyProtection="1">
      <alignment horizontal="right" vertical="center"/>
      <protection locked="0"/>
    </xf>
    <xf numFmtId="3" fontId="18" fillId="0" borderId="34" xfId="0" applyNumberFormat="1" applyFont="1" applyFill="1" applyBorder="1" applyAlignment="1" applyProtection="1">
      <alignment horizontal="right" vertical="center"/>
      <protection locked="0"/>
    </xf>
    <xf numFmtId="3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25" fillId="0" borderId="18" xfId="0" applyFont="1" applyFill="1" applyBorder="1" applyAlignment="1" applyProtection="1">
      <alignment horizontal="center" vertical="center"/>
    </xf>
    <xf numFmtId="49" fontId="3" fillId="2" borderId="26" xfId="0" applyNumberFormat="1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19" fillId="0" borderId="11" xfId="0" applyFont="1" applyFill="1" applyBorder="1" applyAlignment="1" applyProtection="1">
      <alignment horizontal="left" vertical="center"/>
    </xf>
    <xf numFmtId="0" fontId="50" fillId="0" borderId="0" xfId="3" applyFont="1" applyProtection="1">
      <protection locked="0"/>
    </xf>
    <xf numFmtId="0" fontId="2" fillId="0" borderId="0" xfId="3" applyFont="1" applyProtection="1">
      <protection locked="0"/>
    </xf>
    <xf numFmtId="0" fontId="2" fillId="5" borderId="0" xfId="3" applyFont="1" applyFill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9" fontId="51" fillId="5" borderId="0" xfId="6" applyFont="1" applyFill="1" applyBorder="1" applyProtection="1">
      <protection locked="0"/>
    </xf>
    <xf numFmtId="9" fontId="2" fillId="0" borderId="0" xfId="6" applyFont="1" applyBorder="1" applyProtection="1">
      <protection locked="0"/>
    </xf>
    <xf numFmtId="9" fontId="2" fillId="5" borderId="0" xfId="6" applyFont="1" applyFill="1" applyBorder="1" applyProtection="1">
      <protection locked="0"/>
    </xf>
    <xf numFmtId="0" fontId="51" fillId="0" borderId="0" xfId="3" applyFont="1" applyAlignment="1" applyProtection="1">
      <alignment horizontal="center" vertical="center"/>
      <protection locked="0"/>
    </xf>
    <xf numFmtId="0" fontId="51" fillId="0" borderId="0" xfId="3" applyFont="1" applyAlignment="1" applyProtection="1">
      <alignment vertic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3" fontId="2" fillId="0" borderId="0" xfId="3" applyNumberFormat="1" applyFont="1" applyBorder="1" applyProtection="1">
      <protection locked="0"/>
    </xf>
    <xf numFmtId="0" fontId="2" fillId="0" borderId="0" xfId="3" applyFont="1" applyAlignment="1" applyProtection="1">
      <alignment horizontal="right" vertical="center"/>
      <protection locked="0"/>
    </xf>
    <xf numFmtId="3" fontId="2" fillId="0" borderId="0" xfId="3" applyNumberFormat="1" applyFont="1" applyAlignment="1" applyProtection="1">
      <alignment vertical="center"/>
      <protection locked="0"/>
    </xf>
    <xf numFmtId="0" fontId="2" fillId="5" borderId="0" xfId="3" applyFont="1" applyFill="1" applyAlignment="1" applyProtection="1">
      <alignment vertical="center"/>
      <protection locked="0"/>
    </xf>
    <xf numFmtId="0" fontId="2" fillId="0" borderId="0" xfId="3" applyFont="1" applyAlignment="1" applyProtection="1">
      <alignment vertical="center"/>
      <protection locked="0"/>
    </xf>
    <xf numFmtId="9" fontId="2" fillId="0" borderId="20" xfId="6" applyFont="1" applyBorder="1" applyProtection="1">
      <protection locked="0"/>
    </xf>
    <xf numFmtId="0" fontId="2" fillId="0" borderId="0" xfId="3" applyFont="1" applyFill="1" applyAlignment="1" applyProtection="1">
      <alignment vertical="center"/>
      <protection locked="0"/>
    </xf>
    <xf numFmtId="9" fontId="51" fillId="0" borderId="0" xfId="6" applyFont="1" applyBorder="1" applyProtection="1">
      <protection locked="0"/>
    </xf>
    <xf numFmtId="0" fontId="51" fillId="0" borderId="0" xfId="3" applyFont="1" applyAlignment="1" applyProtection="1">
      <alignment horizontal="right" vertical="center"/>
      <protection locked="0"/>
    </xf>
    <xf numFmtId="0" fontId="51" fillId="0" borderId="20" xfId="3" applyFont="1" applyBorder="1" applyAlignment="1" applyProtection="1">
      <alignment horizontal="right" vertical="center"/>
      <protection locked="0"/>
    </xf>
    <xf numFmtId="164" fontId="2" fillId="0" borderId="0" xfId="6" applyNumberFormat="1" applyFont="1" applyAlignment="1" applyProtection="1">
      <alignment vertical="center"/>
      <protection locked="0"/>
    </xf>
    <xf numFmtId="0" fontId="51" fillId="0" borderId="3" xfId="3" applyFont="1" applyBorder="1" applyAlignment="1" applyProtection="1">
      <alignment horizontal="center" vertical="center"/>
      <protection locked="0"/>
    </xf>
    <xf numFmtId="0" fontId="51" fillId="0" borderId="0" xfId="3" applyFont="1" applyBorder="1" applyAlignment="1" applyProtection="1">
      <alignment horizontal="center" vertical="center"/>
      <protection locked="0"/>
    </xf>
    <xf numFmtId="0" fontId="2" fillId="0" borderId="0" xfId="3" applyFont="1" applyFill="1" applyProtection="1">
      <protection locked="0"/>
    </xf>
    <xf numFmtId="0" fontId="51" fillId="0" borderId="0" xfId="3" applyFont="1" applyFill="1" applyAlignment="1" applyProtection="1">
      <alignment vertical="center"/>
      <protection locked="0"/>
    </xf>
    <xf numFmtId="3" fontId="51" fillId="0" borderId="20" xfId="3" applyNumberFormat="1" applyFont="1" applyBorder="1" applyAlignment="1" applyProtection="1">
      <alignment vertical="center"/>
      <protection locked="0"/>
    </xf>
    <xf numFmtId="0" fontId="2" fillId="0" borderId="20" xfId="3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4" fillId="0" borderId="20" xfId="0" applyFont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55" fillId="0" borderId="0" xfId="3" applyFont="1" applyAlignment="1" applyProtection="1">
      <alignment vertical="center"/>
      <protection locked="0"/>
    </xf>
    <xf numFmtId="1" fontId="54" fillId="0" borderId="20" xfId="0" applyNumberFormat="1" applyFont="1" applyBorder="1" applyAlignment="1" applyProtection="1">
      <alignment vertical="center"/>
      <protection locked="0"/>
    </xf>
    <xf numFmtId="0" fontId="57" fillId="0" borderId="0" xfId="3" applyFont="1" applyAlignment="1" applyProtection="1">
      <alignment vertical="center"/>
      <protection locked="0"/>
    </xf>
    <xf numFmtId="9" fontId="57" fillId="0" borderId="0" xfId="6" applyFont="1" applyAlignment="1" applyProtection="1">
      <alignment vertical="center"/>
      <protection locked="0"/>
    </xf>
    <xf numFmtId="164" fontId="57" fillId="0" borderId="0" xfId="6" applyNumberFormat="1" applyFont="1" applyAlignment="1" applyProtection="1">
      <alignment vertical="center"/>
      <protection locked="0"/>
    </xf>
    <xf numFmtId="0" fontId="4" fillId="6" borderId="0" xfId="0" applyFont="1" applyFill="1" applyProtection="1">
      <protection locked="0"/>
    </xf>
    <xf numFmtId="9" fontId="51" fillId="0" borderId="29" xfId="6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65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center" vertical="center"/>
    </xf>
    <xf numFmtId="3" fontId="4" fillId="2" borderId="11" xfId="0" applyNumberFormat="1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 applyProtection="1">
      <alignment horizontal="left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49" fontId="3" fillId="2" borderId="4" xfId="0" applyNumberFormat="1" applyFont="1" applyFill="1" applyBorder="1" applyAlignment="1" applyProtection="1">
      <alignment horizontal="left" vertical="center"/>
    </xf>
    <xf numFmtId="49" fontId="3" fillId="2" borderId="35" xfId="0" applyNumberFormat="1" applyFont="1" applyFill="1" applyBorder="1" applyAlignment="1" applyProtection="1">
      <alignment horizontal="left" vertical="center"/>
    </xf>
    <xf numFmtId="3" fontId="4" fillId="2" borderId="30" xfId="0" applyNumberFormat="1" applyFont="1" applyFill="1" applyBorder="1" applyAlignment="1" applyProtection="1">
      <alignment horizontal="right" vertical="center"/>
      <protection locked="0"/>
    </xf>
    <xf numFmtId="3" fontId="4" fillId="2" borderId="31" xfId="0" applyNumberFormat="1" applyFont="1" applyFill="1" applyBorder="1" applyAlignment="1" applyProtection="1">
      <alignment horizontal="right" vertical="center"/>
      <protection locked="0"/>
    </xf>
    <xf numFmtId="0" fontId="19" fillId="2" borderId="26" xfId="5" applyFont="1" applyFill="1" applyBorder="1" applyAlignment="1" applyProtection="1">
      <alignment horizontal="left" vertical="center"/>
    </xf>
    <xf numFmtId="0" fontId="19" fillId="2" borderId="11" xfId="2" applyFont="1" applyFill="1" applyBorder="1" applyAlignment="1" applyProtection="1">
      <alignment vertical="center"/>
    </xf>
    <xf numFmtId="0" fontId="19" fillId="2" borderId="22" xfId="2" applyFont="1" applyFill="1" applyBorder="1" applyAlignment="1" applyProtection="1">
      <alignment vertical="center"/>
    </xf>
    <xf numFmtId="0" fontId="18" fillId="2" borderId="1" xfId="2" applyFont="1" applyFill="1" applyBorder="1" applyAlignment="1" applyProtection="1">
      <alignment horizontal="center" vertical="center"/>
    </xf>
    <xf numFmtId="0" fontId="19" fillId="0" borderId="4" xfId="5" applyFont="1" applyFill="1" applyBorder="1" applyAlignment="1" applyProtection="1">
      <alignment horizontal="left" vertical="center"/>
    </xf>
    <xf numFmtId="0" fontId="56" fillId="0" borderId="15" xfId="2" applyFont="1" applyFill="1" applyBorder="1" applyAlignment="1" applyProtection="1">
      <alignment horizontal="left" vertical="center"/>
    </xf>
    <xf numFmtId="0" fontId="19" fillId="0" borderId="11" xfId="2" applyFont="1" applyFill="1" applyBorder="1" applyAlignment="1" applyProtection="1">
      <alignment vertical="center"/>
    </xf>
    <xf numFmtId="0" fontId="18" fillId="0" borderId="23" xfId="2" applyFont="1" applyFill="1" applyBorder="1" applyAlignment="1" applyProtection="1">
      <alignment horizontal="left" vertical="center" indent="1"/>
    </xf>
    <xf numFmtId="0" fontId="18" fillId="0" borderId="23" xfId="2" applyFont="1" applyFill="1" applyBorder="1" applyAlignment="1" applyProtection="1">
      <alignment horizontal="center" vertical="center"/>
    </xf>
    <xf numFmtId="0" fontId="18" fillId="0" borderId="23" xfId="2" applyFont="1" applyFill="1" applyBorder="1" applyAlignment="1" applyProtection="1">
      <alignment horizontal="left" vertical="center" indent="2"/>
    </xf>
    <xf numFmtId="0" fontId="56" fillId="0" borderId="13" xfId="2" applyFont="1" applyFill="1" applyBorder="1" applyAlignment="1" applyProtection="1">
      <alignment horizontal="left" vertical="center"/>
    </xf>
    <xf numFmtId="0" fontId="18" fillId="0" borderId="13" xfId="2" applyFont="1" applyFill="1" applyBorder="1" applyAlignment="1" applyProtection="1">
      <alignment horizontal="left" vertical="center" indent="2"/>
    </xf>
    <xf numFmtId="0" fontId="18" fillId="0" borderId="23" xfId="2" applyNumberFormat="1" applyFont="1" applyFill="1" applyBorder="1" applyAlignment="1" applyProtection="1">
      <alignment horizontal="left" vertical="center" indent="1"/>
    </xf>
    <xf numFmtId="0" fontId="19" fillId="0" borderId="13" xfId="2" applyFont="1" applyFill="1" applyBorder="1" applyAlignment="1" applyProtection="1">
      <alignment horizontal="left" vertical="center"/>
    </xf>
    <xf numFmtId="0" fontId="19" fillId="0" borderId="2" xfId="2" applyFont="1" applyFill="1" applyBorder="1" applyAlignment="1" applyProtection="1">
      <alignment horizontal="left" vertical="center"/>
    </xf>
    <xf numFmtId="49" fontId="19" fillId="0" borderId="11" xfId="2" applyNumberFormat="1" applyFont="1" applyFill="1" applyBorder="1" applyAlignment="1" applyProtection="1">
      <alignment vertical="center"/>
    </xf>
    <xf numFmtId="0" fontId="18" fillId="0" borderId="23" xfId="2" applyFont="1" applyFill="1" applyBorder="1" applyAlignment="1" applyProtection="1">
      <alignment horizontal="left" vertical="center" indent="3"/>
    </xf>
    <xf numFmtId="0" fontId="18" fillId="0" borderId="11" xfId="2" applyFont="1" applyFill="1" applyBorder="1" applyAlignment="1" applyProtection="1">
      <alignment horizontal="left" vertical="center" indent="2"/>
    </xf>
    <xf numFmtId="0" fontId="19" fillId="0" borderId="5" xfId="5" applyFont="1" applyFill="1" applyBorder="1" applyAlignment="1" applyProtection="1">
      <alignment horizontal="left" vertical="center"/>
    </xf>
    <xf numFmtId="0" fontId="19" fillId="2" borderId="15" xfId="2" applyFont="1" applyFill="1" applyBorder="1" applyAlignment="1" applyProtection="1">
      <alignment horizontal="left" vertical="center"/>
    </xf>
    <xf numFmtId="0" fontId="19" fillId="2" borderId="1" xfId="2" applyFont="1" applyFill="1" applyBorder="1" applyAlignment="1" applyProtection="1">
      <alignment vertical="center"/>
    </xf>
    <xf numFmtId="0" fontId="56" fillId="0" borderId="11" xfId="2" applyFont="1" applyFill="1" applyBorder="1" applyAlignment="1" applyProtection="1">
      <alignment horizontal="left" vertical="center"/>
    </xf>
    <xf numFmtId="0" fontId="18" fillId="0" borderId="23" xfId="2" applyNumberFormat="1" applyFont="1" applyFill="1" applyBorder="1" applyAlignment="1" applyProtection="1">
      <alignment horizontal="left" vertical="center" indent="2"/>
    </xf>
    <xf numFmtId="0" fontId="18" fillId="0" borderId="13" xfId="2" applyNumberFormat="1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left" vertical="center"/>
    </xf>
    <xf numFmtId="0" fontId="18" fillId="0" borderId="2" xfId="2" applyFont="1" applyFill="1" applyBorder="1" applyAlignment="1" applyProtection="1">
      <alignment horizontal="left" vertical="center" indent="2"/>
    </xf>
    <xf numFmtId="0" fontId="19" fillId="0" borderId="28" xfId="5" applyFont="1" applyFill="1" applyBorder="1" applyAlignment="1" applyProtection="1">
      <alignment horizontal="left" vertical="center"/>
    </xf>
    <xf numFmtId="0" fontId="56" fillId="0" borderId="19" xfId="2" applyFont="1" applyFill="1" applyBorder="1" applyAlignment="1" applyProtection="1">
      <alignment horizontal="left" vertical="center"/>
    </xf>
    <xf numFmtId="0" fontId="19" fillId="0" borderId="14" xfId="2" applyFont="1" applyFill="1" applyBorder="1" applyAlignment="1" applyProtection="1">
      <alignment horizontal="left" vertical="center"/>
    </xf>
    <xf numFmtId="0" fontId="18" fillId="0" borderId="14" xfId="2" applyFont="1" applyFill="1" applyBorder="1" applyAlignment="1" applyProtection="1">
      <alignment horizontal="left" vertical="center" indent="2"/>
    </xf>
    <xf numFmtId="0" fontId="18" fillId="0" borderId="14" xfId="2" applyFont="1" applyFill="1" applyBorder="1" applyAlignment="1" applyProtection="1">
      <alignment horizontal="center" vertical="center"/>
    </xf>
    <xf numFmtId="0" fontId="56" fillId="0" borderId="11" xfId="2" applyFont="1" applyFill="1" applyBorder="1" applyAlignment="1" applyProtection="1">
      <alignment horizontal="left" vertical="center" wrapText="1"/>
    </xf>
    <xf numFmtId="0" fontId="49" fillId="0" borderId="15" xfId="2" applyFont="1" applyFill="1" applyBorder="1" applyAlignment="1" applyProtection="1">
      <alignment horizontal="left" vertical="center" wrapText="1"/>
    </xf>
    <xf numFmtId="0" fontId="56" fillId="0" borderId="15" xfId="2" applyFont="1" applyFill="1" applyBorder="1" applyAlignment="1" applyProtection="1">
      <alignment horizontal="left" vertical="center" wrapText="1"/>
    </xf>
    <xf numFmtId="49" fontId="56" fillId="0" borderId="11" xfId="2" applyNumberFormat="1" applyFont="1" applyFill="1" applyBorder="1" applyAlignment="1" applyProtection="1">
      <alignment vertical="center" wrapText="1"/>
    </xf>
    <xf numFmtId="0" fontId="56" fillId="0" borderId="13" xfId="2" applyFont="1" applyFill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vertical="center" wrapText="1" indent="1"/>
    </xf>
    <xf numFmtId="0" fontId="19" fillId="0" borderId="2" xfId="0" applyFont="1" applyFill="1" applyBorder="1" applyAlignment="1" applyProtection="1">
      <alignment horizontal="left" vertical="center" wrapText="1"/>
    </xf>
    <xf numFmtId="0" fontId="19" fillId="2" borderId="15" xfId="2" applyFont="1" applyFill="1" applyBorder="1" applyAlignment="1" applyProtection="1">
      <alignment horizontal="left" vertical="center" wrapText="1"/>
    </xf>
    <xf numFmtId="3" fontId="4" fillId="0" borderId="2" xfId="0" applyNumberFormat="1" applyFont="1" applyFill="1" applyBorder="1" applyAlignment="1" applyProtection="1">
      <alignment vertical="center"/>
    </xf>
    <xf numFmtId="3" fontId="3" fillId="0" borderId="13" xfId="0" applyNumberFormat="1" applyFont="1" applyFill="1" applyBorder="1" applyAlignment="1" applyProtection="1">
      <alignment vertical="center"/>
    </xf>
    <xf numFmtId="3" fontId="3" fillId="0" borderId="11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1" fontId="4" fillId="0" borderId="2" xfId="0" applyNumberFormat="1" applyFont="1" applyFill="1" applyBorder="1" applyAlignment="1" applyProtection="1">
      <alignment horizontal="right" vertical="center"/>
    </xf>
    <xf numFmtId="1" fontId="4" fillId="0" borderId="7" xfId="0" applyNumberFormat="1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 indent="3"/>
    </xf>
    <xf numFmtId="49" fontId="3" fillId="2" borderId="62" xfId="0" applyNumberFormat="1" applyFont="1" applyFill="1" applyBorder="1" applyAlignment="1" applyProtection="1">
      <alignment horizontal="left" vertical="center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0" borderId="31" xfId="0" applyNumberFormat="1" applyFont="1" applyBorder="1" applyAlignment="1" applyProtection="1">
      <alignment horizontal="right" vertical="center"/>
      <protection locked="0"/>
    </xf>
    <xf numFmtId="49" fontId="3" fillId="2" borderId="26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 indent="2"/>
    </xf>
    <xf numFmtId="49" fontId="3" fillId="2" borderId="6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30" xfId="0" applyNumberFormat="1" applyFont="1" applyBorder="1" applyAlignment="1" applyProtection="1">
      <alignment horizontal="right" vertical="center"/>
      <protection locked="0"/>
    </xf>
    <xf numFmtId="49" fontId="3" fillId="0" borderId="28" xfId="0" applyNumberFormat="1" applyFont="1" applyBorder="1" applyAlignment="1" applyProtection="1">
      <alignment horizontal="left" vertical="center"/>
    </xf>
    <xf numFmtId="3" fontId="4" fillId="0" borderId="19" xfId="0" applyNumberFormat="1" applyFont="1" applyBorder="1" applyAlignment="1" applyProtection="1">
      <alignment horizontal="right" vertical="center"/>
      <protection locked="0"/>
    </xf>
    <xf numFmtId="3" fontId="4" fillId="0" borderId="58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center"/>
    </xf>
    <xf numFmtId="0" fontId="51" fillId="0" borderId="3" xfId="3" applyFont="1" applyBorder="1" applyAlignment="1" applyProtection="1">
      <alignment vertical="center" wrapText="1"/>
      <protection locked="0"/>
    </xf>
    <xf numFmtId="0" fontId="51" fillId="0" borderId="0" xfId="3" applyFont="1" applyBorder="1" applyAlignment="1" applyProtection="1">
      <alignment vertical="center" wrapText="1"/>
      <protection locked="0"/>
    </xf>
    <xf numFmtId="0" fontId="51" fillId="0" borderId="20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6" applyFont="1" applyBorder="1" applyProtection="1">
      <protection locked="0"/>
    </xf>
    <xf numFmtId="9" fontId="1" fillId="5" borderId="0" xfId="6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 vertical="center"/>
      <protection locked="0"/>
    </xf>
    <xf numFmtId="3" fontId="1" fillId="0" borderId="0" xfId="3" applyNumberFormat="1" applyFont="1" applyBorder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/>
      <protection locked="0"/>
    </xf>
    <xf numFmtId="3" fontId="1" fillId="0" borderId="0" xfId="3" applyNumberFormat="1" applyFont="1" applyBorder="1" applyProtection="1">
      <protection locked="0"/>
    </xf>
    <xf numFmtId="0" fontId="1" fillId="0" borderId="20" xfId="3" applyFont="1" applyBorder="1" applyAlignment="1" applyProtection="1">
      <alignment horizontal="right" vertical="center"/>
      <protection locked="0"/>
    </xf>
    <xf numFmtId="3" fontId="1" fillId="0" borderId="20" xfId="3" applyNumberFormat="1" applyFont="1" applyBorder="1" applyAlignment="1" applyProtection="1">
      <alignment vertical="center"/>
      <protection locked="0"/>
    </xf>
    <xf numFmtId="9" fontId="1" fillId="0" borderId="20" xfId="6" applyFont="1" applyBorder="1" applyProtection="1">
      <protection locked="0"/>
    </xf>
    <xf numFmtId="0" fontId="1" fillId="0" borderId="29" xfId="3" applyFont="1" applyBorder="1" applyAlignment="1" applyProtection="1">
      <alignment horizontal="right" vertical="center"/>
      <protection locked="0"/>
    </xf>
    <xf numFmtId="3" fontId="1" fillId="0" borderId="29" xfId="3" applyNumberFormat="1" applyFont="1" applyBorder="1" applyAlignment="1" applyProtection="1">
      <alignment vertical="center"/>
      <protection locked="0"/>
    </xf>
    <xf numFmtId="9" fontId="1" fillId="0" borderId="29" xfId="6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6" applyFont="1" applyAlignment="1" applyProtection="1">
      <alignment vertical="center"/>
      <protection locked="0"/>
    </xf>
    <xf numFmtId="49" fontId="3" fillId="0" borderId="42" xfId="0" applyNumberFormat="1" applyFont="1" applyFill="1" applyBorder="1" applyAlignment="1" applyProtection="1">
      <alignment horizontal="left" vertical="center"/>
    </xf>
    <xf numFmtId="49" fontId="3" fillId="2" borderId="74" xfId="0" applyNumberFormat="1" applyFont="1" applyFill="1" applyBorder="1" applyAlignment="1" applyProtection="1">
      <alignment horizontal="left" vertical="center"/>
    </xf>
    <xf numFmtId="49" fontId="3" fillId="2" borderId="42" xfId="0" applyNumberFormat="1" applyFont="1" applyFill="1" applyBorder="1" applyAlignment="1" applyProtection="1">
      <alignment horizontal="left" vertical="center"/>
    </xf>
    <xf numFmtId="49" fontId="3" fillId="2" borderId="48" xfId="0" applyNumberFormat="1" applyFont="1" applyFill="1" applyBorder="1" applyAlignment="1" applyProtection="1">
      <alignment horizontal="left" vertical="center"/>
    </xf>
    <xf numFmtId="49" fontId="3" fillId="0" borderId="43" xfId="0" applyNumberFormat="1" applyFont="1" applyFill="1" applyBorder="1" applyAlignment="1" applyProtection="1">
      <alignment horizontal="left" vertical="center"/>
    </xf>
    <xf numFmtId="49" fontId="3" fillId="2" borderId="40" xfId="0" applyNumberFormat="1" applyFont="1" applyFill="1" applyBorder="1" applyAlignment="1" applyProtection="1">
      <alignment horizontal="left" vertical="center"/>
    </xf>
    <xf numFmtId="49" fontId="3" fillId="0" borderId="40" xfId="0" applyNumberFormat="1" applyFont="1" applyFill="1" applyBorder="1" applyAlignment="1" applyProtection="1">
      <alignment horizontal="left" vertical="center"/>
    </xf>
    <xf numFmtId="49" fontId="3" fillId="0" borderId="41" xfId="0" applyNumberFormat="1" applyFont="1" applyFill="1" applyBorder="1" applyAlignment="1" applyProtection="1">
      <alignment horizontal="left" vertical="center"/>
    </xf>
    <xf numFmtId="49" fontId="3" fillId="2" borderId="47" xfId="0" applyNumberFormat="1" applyFont="1" applyFill="1" applyBorder="1" applyAlignment="1" applyProtection="1">
      <alignment horizontal="left" vertical="center"/>
    </xf>
    <xf numFmtId="49" fontId="3" fillId="0" borderId="50" xfId="0" applyNumberFormat="1" applyFont="1" applyFill="1" applyBorder="1" applyAlignment="1" applyProtection="1">
      <alignment horizontal="left" vertical="center"/>
    </xf>
    <xf numFmtId="0" fontId="19" fillId="0" borderId="6" xfId="0" applyFont="1" applyFill="1" applyBorder="1" applyAlignment="1" applyProtection="1">
      <alignment horizontal="left" vertical="center"/>
    </xf>
    <xf numFmtId="0" fontId="18" fillId="0" borderId="17" xfId="0" applyNumberFormat="1" applyFont="1" applyFill="1" applyBorder="1" applyAlignment="1" applyProtection="1">
      <alignment horizontal="right" vertical="center"/>
      <protection locked="0"/>
    </xf>
    <xf numFmtId="0" fontId="18" fillId="0" borderId="17" xfId="0" applyNumberFormat="1" applyFont="1" applyFill="1" applyBorder="1" applyAlignment="1" applyProtection="1">
      <alignment vertical="center"/>
      <protection locked="0"/>
    </xf>
    <xf numFmtId="0" fontId="18" fillId="0" borderId="11" xfId="0" applyNumberFormat="1" applyFont="1" applyFill="1" applyBorder="1" applyAlignment="1" applyProtection="1">
      <alignment vertical="center"/>
      <protection locked="0"/>
    </xf>
    <xf numFmtId="0" fontId="18" fillId="0" borderId="30" xfId="0" applyNumberFormat="1" applyFont="1" applyFill="1" applyBorder="1" applyAlignment="1" applyProtection="1">
      <alignment vertical="center"/>
      <protection locked="0"/>
    </xf>
    <xf numFmtId="0" fontId="18" fillId="0" borderId="18" xfId="0" applyNumberFormat="1" applyFont="1" applyFill="1" applyBorder="1" applyAlignment="1" applyProtection="1">
      <alignment vertical="center"/>
      <protection locked="0"/>
    </xf>
    <xf numFmtId="0" fontId="18" fillId="0" borderId="13" xfId="0" applyNumberFormat="1" applyFont="1" applyFill="1" applyBorder="1" applyAlignment="1" applyProtection="1">
      <alignment vertical="center"/>
      <protection locked="0"/>
    </xf>
    <xf numFmtId="0" fontId="18" fillId="0" borderId="31" xfId="0" applyNumberFormat="1" applyFont="1" applyFill="1" applyBorder="1" applyAlignment="1" applyProtection="1">
      <alignment vertical="center"/>
      <protection locked="0"/>
    </xf>
    <xf numFmtId="0" fontId="18" fillId="0" borderId="1" xfId="0" applyNumberFormat="1" applyFont="1" applyFill="1" applyBorder="1" applyAlignment="1" applyProtection="1">
      <alignment vertical="center"/>
      <protection locked="0"/>
    </xf>
    <xf numFmtId="0" fontId="19" fillId="3" borderId="6" xfId="0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 applyProtection="1">
      <alignment horizontal="left" vertical="top"/>
    </xf>
    <xf numFmtId="0" fontId="19" fillId="0" borderId="10" xfId="0" applyFont="1" applyFill="1" applyBorder="1" applyAlignment="1" applyProtection="1">
      <alignment horizontal="left" vertical="center"/>
    </xf>
    <xf numFmtId="0" fontId="18" fillId="0" borderId="14" xfId="0" applyNumberFormat="1" applyFont="1" applyFill="1" applyBorder="1" applyAlignment="1" applyProtection="1">
      <alignment vertical="center"/>
      <protection locked="0"/>
    </xf>
    <xf numFmtId="0" fontId="18" fillId="0" borderId="32" xfId="0" applyNumberFormat="1" applyFont="1" applyFill="1" applyBorder="1" applyAlignment="1" applyProtection="1">
      <alignment vertical="center"/>
      <protection locked="0"/>
    </xf>
    <xf numFmtId="0" fontId="18" fillId="0" borderId="58" xfId="0" applyNumberFormat="1" applyFont="1" applyFill="1" applyBorder="1" applyAlignment="1" applyProtection="1">
      <alignment vertical="center"/>
      <protection locked="0"/>
    </xf>
    <xf numFmtId="0" fontId="6" fillId="0" borderId="18" xfId="5" applyFont="1" applyFill="1" applyBorder="1" applyAlignment="1" applyProtection="1">
      <alignment horizontal="center" vertical="center"/>
    </xf>
    <xf numFmtId="0" fontId="6" fillId="0" borderId="13" xfId="2" applyFont="1" applyBorder="1" applyAlignment="1" applyProtection="1">
      <alignment horizontal="center" vertical="center"/>
    </xf>
    <xf numFmtId="49" fontId="19" fillId="2" borderId="15" xfId="2" applyNumberFormat="1" applyFont="1" applyFill="1" applyBorder="1" applyAlignment="1" applyProtection="1">
      <alignment horizontal="left" vertical="center" wrapText="1"/>
    </xf>
    <xf numFmtId="3" fontId="18" fillId="2" borderId="13" xfId="5" applyNumberFormat="1" applyFont="1" applyFill="1" applyBorder="1" applyAlignment="1" applyProtection="1">
      <alignment horizontal="right" vertical="center"/>
      <protection locked="0"/>
    </xf>
    <xf numFmtId="3" fontId="18" fillId="2" borderId="20" xfId="5" applyNumberFormat="1" applyFont="1" applyFill="1" applyBorder="1" applyAlignment="1" applyProtection="1">
      <alignment horizontal="right" vertical="center"/>
      <protection locked="0"/>
    </xf>
    <xf numFmtId="3" fontId="18" fillId="2" borderId="18" xfId="5" applyNumberFormat="1" applyFont="1" applyFill="1" applyBorder="1" applyAlignment="1" applyProtection="1">
      <alignment horizontal="right" vertical="center"/>
      <protection locked="0"/>
    </xf>
    <xf numFmtId="3" fontId="18" fillId="2" borderId="31" xfId="5" applyNumberFormat="1" applyFont="1" applyFill="1" applyBorder="1" applyAlignment="1" applyProtection="1">
      <alignment horizontal="right" vertical="center"/>
      <protection locked="0"/>
    </xf>
    <xf numFmtId="3" fontId="18" fillId="0" borderId="13" xfId="5" applyNumberFormat="1" applyFont="1" applyFill="1" applyBorder="1" applyAlignment="1" applyProtection="1">
      <alignment horizontal="right" vertical="center"/>
      <protection locked="0"/>
    </xf>
    <xf numFmtId="3" fontId="18" fillId="0" borderId="20" xfId="5" applyNumberFormat="1" applyFont="1" applyFill="1" applyBorder="1" applyAlignment="1" applyProtection="1">
      <alignment horizontal="right" vertical="center"/>
      <protection locked="0"/>
    </xf>
    <xf numFmtId="3" fontId="18" fillId="0" borderId="18" xfId="5" applyNumberFormat="1" applyFont="1" applyFill="1" applyBorder="1" applyAlignment="1" applyProtection="1">
      <alignment horizontal="right" vertical="center"/>
      <protection locked="0"/>
    </xf>
    <xf numFmtId="3" fontId="18" fillId="0" borderId="31" xfId="5" applyNumberFormat="1" applyFont="1" applyFill="1" applyBorder="1" applyAlignment="1" applyProtection="1">
      <alignment horizontal="right" vertical="center"/>
      <protection locked="0"/>
    </xf>
    <xf numFmtId="3" fontId="18" fillId="4" borderId="11" xfId="5" applyNumberFormat="1" applyFont="1" applyFill="1" applyBorder="1" applyAlignment="1" applyProtection="1">
      <alignment horizontal="left" vertical="center"/>
      <protection locked="0"/>
    </xf>
    <xf numFmtId="3" fontId="18" fillId="4" borderId="29" xfId="5" applyNumberFormat="1" applyFont="1" applyFill="1" applyBorder="1" applyAlignment="1" applyProtection="1">
      <alignment horizontal="left" vertical="center"/>
      <protection locked="0"/>
    </xf>
    <xf numFmtId="3" fontId="18" fillId="4" borderId="17" xfId="5" applyNumberFormat="1" applyFont="1" applyFill="1" applyBorder="1" applyAlignment="1" applyProtection="1">
      <alignment horizontal="left" vertical="center"/>
      <protection locked="0"/>
    </xf>
    <xf numFmtId="3" fontId="18" fillId="4" borderId="30" xfId="5" applyNumberFormat="1" applyFont="1" applyFill="1" applyBorder="1" applyAlignment="1" applyProtection="1">
      <alignment horizontal="left" vertical="center"/>
      <protection locked="0"/>
    </xf>
    <xf numFmtId="3" fontId="18" fillId="0" borderId="15" xfId="5" applyNumberFormat="1" applyFont="1" applyFill="1" applyBorder="1" applyAlignment="1" applyProtection="1">
      <alignment horizontal="right" vertical="center"/>
      <protection locked="0"/>
    </xf>
    <xf numFmtId="3" fontId="18" fillId="0" borderId="29" xfId="5" applyNumberFormat="1" applyFont="1" applyFill="1" applyBorder="1" applyAlignment="1" applyProtection="1">
      <alignment horizontal="right" vertical="center"/>
      <protection locked="0"/>
    </xf>
    <xf numFmtId="3" fontId="18" fillId="0" borderId="11" xfId="5" applyNumberFormat="1" applyFont="1" applyFill="1" applyBorder="1" applyAlignment="1" applyProtection="1">
      <alignment horizontal="right" vertical="center"/>
      <protection locked="0"/>
    </xf>
    <xf numFmtId="3" fontId="18" fillId="0" borderId="17" xfId="5" applyNumberFormat="1" applyFont="1" applyFill="1" applyBorder="1" applyAlignment="1" applyProtection="1">
      <alignment horizontal="right" vertical="center"/>
      <protection locked="0"/>
    </xf>
    <xf numFmtId="3" fontId="18" fillId="0" borderId="30" xfId="5" applyNumberFormat="1" applyFont="1" applyFill="1" applyBorder="1" applyAlignment="1" applyProtection="1">
      <alignment horizontal="right" vertical="center"/>
      <protection locked="0"/>
    </xf>
    <xf numFmtId="3" fontId="18" fillId="2" borderId="11" xfId="5" applyNumberFormat="1" applyFont="1" applyFill="1" applyBorder="1" applyAlignment="1" applyProtection="1">
      <alignment horizontal="right" vertical="center"/>
      <protection locked="0"/>
    </xf>
    <xf numFmtId="3" fontId="18" fillId="0" borderId="19" xfId="5" applyNumberFormat="1" applyFont="1" applyFill="1" applyBorder="1" applyAlignment="1" applyProtection="1">
      <alignment horizontal="right" vertical="center"/>
      <protection locked="0"/>
    </xf>
    <xf numFmtId="3" fontId="18" fillId="0" borderId="32" xfId="5" applyNumberFormat="1" applyFont="1" applyFill="1" applyBorder="1" applyAlignment="1" applyProtection="1">
      <alignment horizontal="right" vertical="center"/>
      <protection locked="0"/>
    </xf>
    <xf numFmtId="3" fontId="18" fillId="0" borderId="58" xfId="5" applyNumberFormat="1" applyFont="1" applyFill="1" applyBorder="1" applyAlignment="1" applyProtection="1">
      <alignment horizontal="right" vertical="center"/>
      <protection locked="0"/>
    </xf>
    <xf numFmtId="0" fontId="19" fillId="0" borderId="11" xfId="2" applyFont="1" applyFill="1" applyBorder="1" applyAlignment="1" applyProtection="1">
      <alignment horizontal="left" vertical="center"/>
    </xf>
    <xf numFmtId="0" fontId="19" fillId="2" borderId="11" xfId="2" applyFont="1" applyFill="1" applyBorder="1" applyAlignment="1" applyProtection="1">
      <alignment horizontal="left" vertical="center" wrapText="1"/>
    </xf>
    <xf numFmtId="0" fontId="19" fillId="2" borderId="4" xfId="5" applyFont="1" applyFill="1" applyBorder="1" applyAlignment="1" applyProtection="1">
      <alignment horizontal="left" vertical="center"/>
    </xf>
    <xf numFmtId="49" fontId="19" fillId="2" borderId="13" xfId="2" applyNumberFormat="1" applyFont="1" applyFill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indent="1"/>
    </xf>
    <xf numFmtId="0" fontId="3" fillId="0" borderId="57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left" vertical="center"/>
    </xf>
    <xf numFmtId="0" fontId="3" fillId="0" borderId="30" xfId="0" applyFont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1" xfId="0" quotePrefix="1" applyFont="1" applyFill="1" applyBorder="1" applyAlignment="1" applyProtection="1">
      <alignment horizontal="center" vertical="center"/>
    </xf>
    <xf numFmtId="0" fontId="19" fillId="0" borderId="66" xfId="0" applyFont="1" applyBorder="1" applyAlignment="1" applyProtection="1">
      <alignment horizontal="left" vertical="center"/>
    </xf>
    <xf numFmtId="0" fontId="19" fillId="0" borderId="17" xfId="0" applyFont="1" applyBorder="1" applyAlignment="1" applyProtection="1">
      <alignment vertical="center"/>
    </xf>
    <xf numFmtId="0" fontId="19" fillId="0" borderId="17" xfId="0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6" fillId="0" borderId="18" xfId="5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62" fillId="0" borderId="60" xfId="5" applyFont="1" applyFill="1" applyBorder="1" applyAlignment="1" applyProtection="1">
      <alignment vertical="center"/>
    </xf>
    <xf numFmtId="0" fontId="3" fillId="0" borderId="60" xfId="5" applyFont="1" applyBorder="1" applyAlignment="1" applyProtection="1">
      <alignment horizontal="left" vertical="center"/>
    </xf>
    <xf numFmtId="0" fontId="3" fillId="0" borderId="18" xfId="5" applyFont="1" applyFill="1" applyBorder="1" applyAlignment="1" applyProtection="1">
      <alignment vertical="center"/>
      <protection locked="0"/>
    </xf>
    <xf numFmtId="0" fontId="51" fillId="0" borderId="17" xfId="5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 vertical="center"/>
    </xf>
    <xf numFmtId="0" fontId="6" fillId="0" borderId="4" xfId="5" applyFont="1" applyFill="1" applyBorder="1" applyAlignment="1" applyProtection="1">
      <alignment horizontal="center" vertical="center"/>
    </xf>
    <xf numFmtId="0" fontId="6" fillId="0" borderId="5" xfId="5" applyFont="1" applyFill="1" applyBorder="1" applyAlignment="1" applyProtection="1">
      <alignment horizontal="center" vertical="center"/>
    </xf>
    <xf numFmtId="0" fontId="18" fillId="0" borderId="23" xfId="2" quotePrefix="1" applyFont="1" applyFill="1" applyBorder="1" applyAlignment="1" applyProtection="1">
      <alignment horizontal="center" vertical="center"/>
    </xf>
    <xf numFmtId="0" fontId="18" fillId="0" borderId="13" xfId="2" quotePrefix="1" applyFont="1" applyFill="1" applyBorder="1" applyAlignment="1" applyProtection="1">
      <alignment horizontal="center" vertical="center"/>
    </xf>
    <xf numFmtId="0" fontId="18" fillId="0" borderId="15" xfId="2" quotePrefix="1" applyFont="1" applyFill="1" applyBorder="1" applyAlignment="1" applyProtection="1">
      <alignment horizontal="center" vertical="center"/>
    </xf>
    <xf numFmtId="0" fontId="18" fillId="0" borderId="2" xfId="2" quotePrefix="1" applyFont="1" applyFill="1" applyBorder="1" applyAlignment="1" applyProtection="1">
      <alignment horizontal="center" vertical="center"/>
    </xf>
    <xf numFmtId="0" fontId="18" fillId="2" borderId="1" xfId="2" quotePrefix="1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vertical="center"/>
    </xf>
    <xf numFmtId="0" fontId="6" fillId="2" borderId="22" xfId="2" applyFont="1" applyFill="1" applyBorder="1" applyAlignment="1" applyProtection="1">
      <alignment vertical="center"/>
    </xf>
    <xf numFmtId="0" fontId="19" fillId="0" borderId="27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19" fillId="0" borderId="22" xfId="0" applyFont="1" applyFill="1" applyBorder="1" applyAlignment="1" applyProtection="1">
      <alignment horizontal="center" vertical="center"/>
    </xf>
    <xf numFmtId="0" fontId="8" fillId="0" borderId="0" xfId="5" quotePrefix="1" applyFont="1" applyFill="1" applyProtection="1">
      <protection locked="0"/>
    </xf>
    <xf numFmtId="0" fontId="4" fillId="0" borderId="15" xfId="0" applyFont="1" applyFill="1" applyBorder="1" applyProtection="1"/>
    <xf numFmtId="0" fontId="25" fillId="0" borderId="22" xfId="0" quotePrefix="1" applyFont="1" applyFill="1" applyBorder="1" applyAlignment="1" applyProtection="1">
      <alignment horizontal="center" vertical="center"/>
    </xf>
    <xf numFmtId="0" fontId="4" fillId="0" borderId="16" xfId="0" applyFont="1" applyFill="1" applyBorder="1" applyProtection="1"/>
    <xf numFmtId="0" fontId="19" fillId="0" borderId="2" xfId="4" applyFont="1" applyFill="1" applyBorder="1" applyAlignment="1" applyProtection="1">
      <alignment horizontal="center" vertical="center"/>
    </xf>
    <xf numFmtId="0" fontId="3" fillId="0" borderId="13" xfId="4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9" fillId="2" borderId="17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vertical="center"/>
    </xf>
    <xf numFmtId="0" fontId="9" fillId="2" borderId="15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horizontal="left" vertical="center"/>
    </xf>
    <xf numFmtId="0" fontId="9" fillId="2" borderId="2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3" fontId="3" fillId="0" borderId="36" xfId="0" applyNumberFormat="1" applyFont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9" fillId="2" borderId="18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vertical="center"/>
      <protection locked="0"/>
    </xf>
    <xf numFmtId="0" fontId="3" fillId="0" borderId="17" xfId="5" applyFont="1" applyFill="1" applyBorder="1" applyAlignment="1" applyProtection="1">
      <alignment vertical="center"/>
    </xf>
    <xf numFmtId="0" fontId="10" fillId="0" borderId="29" xfId="0" applyFont="1" applyBorder="1" applyAlignment="1" applyProtection="1">
      <alignment vertical="center"/>
    </xf>
    <xf numFmtId="0" fontId="10" fillId="0" borderId="29" xfId="2" applyFont="1" applyBorder="1" applyAlignment="1" applyProtection="1">
      <alignment vertical="center"/>
      <protection locked="0"/>
    </xf>
    <xf numFmtId="0" fontId="10" fillId="0" borderId="29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2" xfId="0" quotePrefix="1" applyFont="1" applyFill="1" applyBorder="1" applyAlignment="1" applyProtection="1">
      <alignment horizontal="left" vertical="center" wrapText="1" indent="1"/>
    </xf>
    <xf numFmtId="0" fontId="4" fillId="0" borderId="3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 wrapText="1" indent="1"/>
    </xf>
    <xf numFmtId="0" fontId="48" fillId="0" borderId="15" xfId="0" applyFont="1" applyFill="1" applyBorder="1" applyAlignment="1" applyProtection="1">
      <alignment horizontal="left" vertical="center" wrapText="1" indent="1"/>
    </xf>
    <xf numFmtId="0" fontId="48" fillId="0" borderId="2" xfId="0" applyFont="1" applyFill="1" applyBorder="1" applyAlignment="1" applyProtection="1">
      <alignment horizontal="left" vertical="center" wrapText="1" indent="1"/>
    </xf>
    <xf numFmtId="0" fontId="48" fillId="0" borderId="2" xfId="0" applyFont="1" applyFill="1" applyBorder="1" applyAlignment="1" applyProtection="1">
      <alignment horizontal="left" vertical="center" wrapText="1" indent="2"/>
    </xf>
    <xf numFmtId="0" fontId="3" fillId="0" borderId="13" xfId="0" applyFont="1" applyFill="1" applyBorder="1" applyAlignment="1" applyProtection="1">
      <alignment horizontal="left" vertical="center" wrapText="1" indent="2"/>
    </xf>
    <xf numFmtId="0" fontId="24" fillId="0" borderId="0" xfId="0" applyFont="1" applyFill="1" applyBorder="1" applyAlignment="1" applyProtection="1">
      <alignment horizontal="center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3" fontId="65" fillId="2" borderId="13" xfId="0" applyNumberFormat="1" applyFont="1" applyFill="1" applyBorder="1" applyAlignment="1" applyProtection="1">
      <alignment horizontal="center" vertical="center"/>
    </xf>
    <xf numFmtId="0" fontId="65" fillId="0" borderId="2" xfId="0" applyFont="1" applyFill="1" applyBorder="1" applyAlignment="1" applyProtection="1">
      <alignment horizontal="center" vertical="center"/>
    </xf>
    <xf numFmtId="0" fontId="65" fillId="0" borderId="13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 wrapText="1" indent="1"/>
    </xf>
    <xf numFmtId="0" fontId="19" fillId="0" borderId="2" xfId="0" applyFont="1" applyFill="1" applyBorder="1" applyAlignment="1" applyProtection="1">
      <alignment horizontal="left" vertical="center" wrapText="1" indent="2"/>
    </xf>
    <xf numFmtId="3" fontId="65" fillId="0" borderId="13" xfId="0" applyNumberFormat="1" applyFont="1" applyFill="1" applyBorder="1" applyAlignment="1" applyProtection="1">
      <alignment horizontal="center" vertical="center"/>
    </xf>
    <xf numFmtId="0" fontId="65" fillId="2" borderId="13" xfId="0" applyFont="1" applyFill="1" applyBorder="1" applyAlignment="1" applyProtection="1">
      <alignment horizontal="center" vertical="center"/>
    </xf>
    <xf numFmtId="3" fontId="65" fillId="0" borderId="11" xfId="0" applyNumberFormat="1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left" vertical="top" wrapText="1"/>
    </xf>
    <xf numFmtId="0" fontId="19" fillId="0" borderId="14" xfId="0" quotePrefix="1" applyFont="1" applyFill="1" applyBorder="1" applyAlignment="1" applyProtection="1">
      <alignment horizontal="left" vertical="center" wrapText="1" indent="1"/>
    </xf>
    <xf numFmtId="0" fontId="11" fillId="0" borderId="2" xfId="5" applyFont="1" applyFill="1" applyBorder="1" applyAlignment="1" applyProtection="1">
      <alignment horizontal="center"/>
      <protection locked="0"/>
    </xf>
    <xf numFmtId="0" fontId="18" fillId="0" borderId="13" xfId="2" applyFont="1" applyFill="1" applyBorder="1" applyAlignment="1" applyProtection="1">
      <alignment horizontal="left" vertical="center" wrapText="1" indent="2"/>
    </xf>
    <xf numFmtId="0" fontId="18" fillId="0" borderId="13" xfId="2" applyFont="1" applyFill="1" applyBorder="1" applyAlignment="1" applyProtection="1">
      <alignment horizontal="left" vertical="center" wrapText="1" indent="3"/>
    </xf>
    <xf numFmtId="0" fontId="8" fillId="0" borderId="13" xfId="2" applyFont="1" applyFill="1" applyBorder="1" applyAlignment="1" applyProtection="1">
      <alignment horizontal="left" vertical="center" wrapText="1" indent="2"/>
    </xf>
    <xf numFmtId="0" fontId="13" fillId="0" borderId="13" xfId="2" applyFont="1" applyFill="1" applyBorder="1" applyAlignment="1" applyProtection="1">
      <alignment horizontal="left" vertical="center" wrapText="1" indent="3"/>
    </xf>
    <xf numFmtId="0" fontId="19" fillId="2" borderId="2" xfId="2" applyFont="1" applyFill="1" applyBorder="1" applyAlignment="1" applyProtection="1">
      <alignment horizontal="left" vertical="center" wrapText="1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 vertical="center" wrapText="1" indent="2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19" fillId="0" borderId="33" xfId="0" applyFont="1" applyFill="1" applyBorder="1" applyAlignment="1" applyProtection="1">
      <alignment horizontal="center" vertical="center"/>
    </xf>
    <xf numFmtId="0" fontId="48" fillId="0" borderId="14" xfId="0" applyFont="1" applyFill="1" applyBorder="1" applyAlignment="1" applyProtection="1">
      <alignment horizontal="left" vertical="center" wrapText="1" indent="1"/>
    </xf>
    <xf numFmtId="0" fontId="19" fillId="0" borderId="67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19" fillId="0" borderId="29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4" fillId="0" borderId="29" xfId="2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top" shrinkToFit="1"/>
    </xf>
    <xf numFmtId="0" fontId="3" fillId="0" borderId="13" xfId="0" applyFont="1" applyBorder="1" applyAlignment="1" applyProtection="1">
      <alignment horizontal="center" vertical="top" shrinkToFit="1"/>
    </xf>
    <xf numFmtId="0" fontId="60" fillId="0" borderId="6" xfId="0" applyFont="1" applyFill="1" applyBorder="1" applyAlignment="1" applyProtection="1">
      <alignment horizontal="center"/>
    </xf>
    <xf numFmtId="0" fontId="15" fillId="0" borderId="23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2" fillId="0" borderId="0" xfId="3" applyFont="1" applyAlignment="1" applyProtection="1">
      <alignment horizontal="center" wrapText="1"/>
      <protection locked="0"/>
    </xf>
    <xf numFmtId="0" fontId="51" fillId="0" borderId="0" xfId="3" applyFont="1" applyBorder="1" applyAlignment="1" applyProtection="1">
      <alignment horizontal="center" vertical="center"/>
      <protection locked="0"/>
    </xf>
    <xf numFmtId="0" fontId="51" fillId="0" borderId="20" xfId="3" applyFont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65" xfId="0" applyFont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horizontal="left" wrapText="1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0" fontId="19" fillId="0" borderId="72" xfId="0" applyFont="1" applyFill="1" applyBorder="1" applyAlignment="1" applyProtection="1">
      <alignment horizontal="center" vertical="center"/>
    </xf>
    <xf numFmtId="49" fontId="19" fillId="0" borderId="73" xfId="0" applyNumberFormat="1" applyFont="1" applyBorder="1" applyAlignment="1" applyProtection="1">
      <alignment horizontal="center" vertical="center"/>
      <protection locked="0"/>
    </xf>
    <xf numFmtId="49" fontId="29" fillId="0" borderId="73" xfId="0" applyNumberFormat="1" applyFont="1" applyBorder="1" applyAlignment="1" applyProtection="1">
      <alignment horizontal="center" vertical="center"/>
      <protection locked="0"/>
    </xf>
    <xf numFmtId="0" fontId="20" fillId="0" borderId="7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60" fillId="0" borderId="39" xfId="0" applyFont="1" applyFill="1" applyBorder="1" applyAlignment="1" applyProtection="1">
      <alignment horizontal="center" vertical="center"/>
    </xf>
    <xf numFmtId="0" fontId="60" fillId="0" borderId="75" xfId="0" applyFont="1" applyFill="1" applyBorder="1" applyAlignment="1" applyProtection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</xf>
    <xf numFmtId="0" fontId="60" fillId="0" borderId="2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/>
    </xf>
    <xf numFmtId="0" fontId="25" fillId="0" borderId="23" xfId="0" quotePrefix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25" fillId="0" borderId="29" xfId="0" applyFont="1" applyFill="1" applyBorder="1" applyAlignment="1" applyProtection="1">
      <alignment horizontal="center"/>
    </xf>
    <xf numFmtId="0" fontId="25" fillId="0" borderId="34" xfId="0" applyFont="1" applyFill="1" applyBorder="1" applyAlignment="1" applyProtection="1">
      <alignment horizontal="center"/>
    </xf>
    <xf numFmtId="0" fontId="33" fillId="0" borderId="20" xfId="0" applyFont="1" applyBorder="1" applyAlignment="1" applyProtection="1">
      <alignment horizontal="right" vertical="center"/>
    </xf>
    <xf numFmtId="0" fontId="61" fillId="0" borderId="0" xfId="0" applyFont="1" applyFill="1" applyBorder="1" applyAlignment="1" applyProtection="1">
      <alignment horizontal="left" wrapText="1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23" xfId="0" quotePrefix="1" applyFont="1" applyFill="1" applyBorder="1" applyAlignment="1" applyProtection="1">
      <alignment horizontal="center" vertical="center" wrapText="1"/>
    </xf>
    <xf numFmtId="0" fontId="19" fillId="3" borderId="22" xfId="0" applyFont="1" applyFill="1" applyBorder="1" applyAlignment="1" applyProtection="1">
      <alignment horizontal="left" vertical="center"/>
    </xf>
    <xf numFmtId="0" fontId="19" fillId="3" borderId="3" xfId="0" applyFont="1" applyFill="1" applyBorder="1" applyAlignment="1" applyProtection="1">
      <alignment horizontal="left" vertical="center"/>
    </xf>
    <xf numFmtId="0" fontId="19" fillId="3" borderId="65" xfId="0" applyFont="1" applyFill="1" applyBorder="1" applyAlignment="1" applyProtection="1">
      <alignment horizontal="left" vertical="center"/>
    </xf>
    <xf numFmtId="0" fontId="27" fillId="0" borderId="55" xfId="0" applyFont="1" applyBorder="1" applyAlignment="1" applyProtection="1">
      <alignment horizontal="center" vertical="center"/>
    </xf>
    <xf numFmtId="0" fontId="27" fillId="0" borderId="69" xfId="0" applyFont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65" xfId="0" applyFont="1" applyFill="1" applyBorder="1" applyAlignment="1" applyProtection="1">
      <alignment horizontal="center" vertical="center"/>
    </xf>
    <xf numFmtId="0" fontId="27" fillId="0" borderId="25" xfId="0" applyFont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left" wrapText="1"/>
    </xf>
    <xf numFmtId="0" fontId="68" fillId="0" borderId="0" xfId="5" applyFont="1" applyFill="1" applyAlignment="1" applyProtection="1">
      <alignment horizontal="left" wrapText="1"/>
      <protection locked="0"/>
    </xf>
    <xf numFmtId="0" fontId="45" fillId="0" borderId="22" xfId="5" applyFont="1" applyFill="1" applyBorder="1" applyAlignment="1" applyProtection="1">
      <alignment horizontal="center" vertical="center"/>
    </xf>
    <xf numFmtId="0" fontId="45" fillId="0" borderId="3" xfId="5" applyFont="1" applyFill="1" applyBorder="1" applyAlignment="1" applyProtection="1">
      <alignment horizontal="center" vertical="center"/>
    </xf>
    <xf numFmtId="0" fontId="45" fillId="0" borderId="16" xfId="5" applyFont="1" applyFill="1" applyBorder="1" applyAlignment="1" applyProtection="1">
      <alignment horizontal="center" vertical="center"/>
    </xf>
    <xf numFmtId="0" fontId="45" fillId="0" borderId="65" xfId="5" applyFont="1" applyFill="1" applyBorder="1" applyAlignment="1" applyProtection="1">
      <alignment horizontal="center" vertical="center"/>
    </xf>
    <xf numFmtId="0" fontId="6" fillId="0" borderId="18" xfId="5" applyFont="1" applyFill="1" applyBorder="1" applyAlignment="1" applyProtection="1">
      <alignment horizontal="center" vertical="center"/>
    </xf>
    <xf numFmtId="0" fontId="6" fillId="0" borderId="36" xfId="5" applyFont="1" applyFill="1" applyBorder="1" applyAlignment="1" applyProtection="1">
      <alignment horizontal="center" vertical="center"/>
    </xf>
    <xf numFmtId="0" fontId="11" fillId="0" borderId="18" xfId="5" applyFont="1" applyFill="1" applyBorder="1" applyAlignment="1" applyProtection="1">
      <alignment horizontal="center" vertical="center"/>
    </xf>
    <xf numFmtId="0" fontId="11" fillId="0" borderId="36" xfId="5" applyFont="1" applyFill="1" applyBorder="1" applyAlignment="1" applyProtection="1">
      <alignment horizontal="center" vertical="center"/>
    </xf>
    <xf numFmtId="0" fontId="11" fillId="0" borderId="20" xfId="5" applyFont="1" applyFill="1" applyBorder="1" applyAlignment="1" applyProtection="1">
      <alignment horizontal="center" vertical="center"/>
    </xf>
    <xf numFmtId="0" fontId="11" fillId="0" borderId="37" xfId="5" applyFont="1" applyFill="1" applyBorder="1" applyAlignment="1" applyProtection="1">
      <alignment horizontal="center" vertical="center"/>
    </xf>
    <xf numFmtId="0" fontId="3" fillId="0" borderId="57" xfId="2" applyFont="1" applyBorder="1" applyAlignment="1" applyProtection="1">
      <alignment horizontal="center" vertical="center"/>
      <protection locked="0"/>
    </xf>
    <xf numFmtId="0" fontId="9" fillId="0" borderId="57" xfId="2" applyFont="1" applyBorder="1" applyAlignment="1" applyProtection="1">
      <alignment horizontal="center" vertical="center"/>
      <protection locked="0"/>
    </xf>
    <xf numFmtId="0" fontId="4" fillId="0" borderId="57" xfId="2" applyFont="1" applyBorder="1" applyAlignment="1" applyProtection="1">
      <alignment horizontal="center" vertical="center"/>
      <protection locked="0"/>
    </xf>
    <xf numFmtId="0" fontId="10" fillId="0" borderId="61" xfId="2" applyFont="1" applyBorder="1" applyAlignment="1" applyProtection="1">
      <alignment horizontal="center" vertical="center"/>
      <protection locked="0"/>
    </xf>
    <xf numFmtId="0" fontId="3" fillId="0" borderId="17" xfId="5" applyFont="1" applyBorder="1" applyAlignment="1" applyProtection="1">
      <alignment vertical="center"/>
      <protection locked="0"/>
    </xf>
    <xf numFmtId="0" fontId="4" fillId="0" borderId="29" xfId="2" applyFont="1" applyBorder="1" applyAlignment="1" applyProtection="1">
      <alignment vertical="center"/>
      <protection locked="0"/>
    </xf>
    <xf numFmtId="0" fontId="4" fillId="0" borderId="12" xfId="2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58" fillId="0" borderId="0" xfId="5" applyFont="1" applyFill="1" applyBorder="1" applyAlignment="1" applyProtection="1">
      <alignment horizontal="center" vertical="top"/>
    </xf>
    <xf numFmtId="0" fontId="37" fillId="0" borderId="0" xfId="5" applyFont="1" applyFill="1" applyBorder="1" applyAlignment="1" applyProtection="1">
      <alignment horizontal="center" vertical="top"/>
    </xf>
    <xf numFmtId="0" fontId="37" fillId="0" borderId="23" xfId="5" applyFont="1" applyFill="1" applyBorder="1" applyAlignment="1" applyProtection="1">
      <alignment horizontal="center" vertical="top"/>
    </xf>
    <xf numFmtId="0" fontId="25" fillId="0" borderId="0" xfId="2" applyFont="1" applyBorder="1" applyAlignment="1" applyProtection="1">
      <alignment horizontal="center"/>
    </xf>
    <xf numFmtId="0" fontId="38" fillId="0" borderId="0" xfId="2" applyFont="1" applyBorder="1" applyAlignment="1" applyProtection="1">
      <alignment horizontal="center"/>
    </xf>
    <xf numFmtId="0" fontId="11" fillId="0" borderId="0" xfId="5" applyFont="1" applyFill="1" applyBorder="1" applyAlignment="1" applyProtection="1">
      <alignment vertical="top"/>
    </xf>
    <xf numFmtId="0" fontId="10" fillId="0" borderId="0" xfId="2" applyFont="1" applyBorder="1" applyAlignment="1" applyProtection="1">
      <alignment vertical="top"/>
    </xf>
    <xf numFmtId="0" fontId="10" fillId="0" borderId="21" xfId="2" applyFont="1" applyBorder="1" applyAlignment="1" applyProtection="1">
      <alignment vertical="top"/>
    </xf>
    <xf numFmtId="0" fontId="3" fillId="0" borderId="17" xfId="5" applyFont="1" applyFill="1" applyBorder="1" applyAlignment="1" applyProtection="1">
      <alignment vertical="center"/>
    </xf>
    <xf numFmtId="0" fontId="10" fillId="0" borderId="29" xfId="0" applyFont="1" applyBorder="1" applyAlignment="1" applyProtection="1">
      <alignment vertical="center"/>
    </xf>
    <xf numFmtId="0" fontId="9" fillId="0" borderId="17" xfId="5" applyFont="1" applyBorder="1" applyAlignment="1" applyProtection="1">
      <alignment vertical="center"/>
      <protection locked="0"/>
    </xf>
    <xf numFmtId="0" fontId="10" fillId="0" borderId="29" xfId="2" applyFont="1" applyBorder="1" applyAlignment="1" applyProtection="1">
      <alignment vertical="center"/>
      <protection locked="0"/>
    </xf>
    <xf numFmtId="0" fontId="10" fillId="0" borderId="12" xfId="2" applyFont="1" applyBorder="1" applyAlignment="1" applyProtection="1">
      <alignment vertical="center"/>
      <protection locked="0"/>
    </xf>
    <xf numFmtId="0" fontId="10" fillId="0" borderId="20" xfId="2" applyFont="1" applyBorder="1" applyAlignment="1" applyProtection="1">
      <alignment horizontal="center" vertical="center"/>
      <protection locked="0"/>
    </xf>
    <xf numFmtId="0" fontId="10" fillId="0" borderId="37" xfId="2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</cellXfs>
  <cellStyles count="7">
    <cellStyle name="Normal" xfId="0" builtinId="0"/>
    <cellStyle name="Normal 2" xfId="1"/>
    <cellStyle name="Normal_ECE1" xfId="2"/>
    <cellStyle name="Normal_JFSQ2001e" xfId="3"/>
    <cellStyle name="Normal_jqrev" xfId="4"/>
    <cellStyle name="Normal_YBFPQNEW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0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187699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1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2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212574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3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7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12"/>
  <sheetViews>
    <sheetView showGridLines="0" zoomScale="85" zoomScaleNormal="85" zoomScaleSheetLayoutView="100" workbookViewId="0">
      <selection activeCell="I5" sqref="I5"/>
    </sheetView>
  </sheetViews>
  <sheetFormatPr defaultColWidth="9.625" defaultRowHeight="12.75" customHeight="1" x14ac:dyDescent="0.2"/>
  <cols>
    <col min="1" max="1" width="8.375" style="18" customWidth="1"/>
    <col min="2" max="2" width="64.75" style="19" customWidth="1"/>
    <col min="3" max="3" width="12.375" style="19" customWidth="1"/>
    <col min="4" max="5" width="22.5" style="19" customWidth="1"/>
    <col min="6" max="6" width="9.75" style="19" customWidth="1"/>
    <col min="7" max="7" width="9.625" style="19" customWidth="1"/>
    <col min="8" max="8" width="8.875" style="19" customWidth="1"/>
    <col min="9" max="9" width="69" style="19" customWidth="1"/>
    <col min="10" max="10" width="12.375" style="19" bestFit="1" customWidth="1"/>
    <col min="11" max="12" width="10.375" style="19" customWidth="1"/>
    <col min="13" max="13" width="12.625" style="19" customWidth="1"/>
    <col min="14" max="14" width="1.625" style="19" customWidth="1"/>
    <col min="15" max="15" width="12.625" style="19" customWidth="1"/>
    <col min="16" max="16" width="1.625" style="19" customWidth="1"/>
    <col min="17" max="17" width="15.625" style="19" hidden="1" customWidth="1"/>
    <col min="18" max="18" width="36.875" style="19" hidden="1" customWidth="1"/>
    <col min="19" max="21" width="10.625" style="19" hidden="1" customWidth="1"/>
    <col min="22" max="22" width="3.375" style="19" hidden="1" customWidth="1"/>
    <col min="23" max="23" width="11.875" style="19" hidden="1" customWidth="1"/>
    <col min="24" max="26" width="15.625" style="19" hidden="1" customWidth="1"/>
    <col min="27" max="32" width="15.625" style="19" customWidth="1"/>
    <col min="33" max="33" width="12.625" style="19" customWidth="1"/>
    <col min="34" max="34" width="1.625" style="19" customWidth="1"/>
    <col min="35" max="16384" width="9.625" style="19"/>
  </cols>
  <sheetData>
    <row r="1" spans="1:29" ht="17.100000000000001" customHeight="1" x14ac:dyDescent="0.2">
      <c r="A1" s="22"/>
      <c r="B1" s="72" t="s">
        <v>0</v>
      </c>
      <c r="C1" s="560" t="s">
        <v>141</v>
      </c>
      <c r="D1" s="672" t="s">
        <v>358</v>
      </c>
      <c r="E1" s="561" t="s">
        <v>142</v>
      </c>
      <c r="H1" s="139"/>
      <c r="I1" s="139"/>
      <c r="J1" s="140" t="str">
        <f>C1</f>
        <v>Страна:</v>
      </c>
      <c r="K1" s="140" t="str">
        <f>D1</f>
        <v xml:space="preserve"> Armenia</v>
      </c>
      <c r="L1" s="139"/>
    </row>
    <row r="2" spans="1:29" ht="17.100000000000001" customHeight="1" x14ac:dyDescent="0.2">
      <c r="A2" s="23"/>
      <c r="B2" s="71" t="s">
        <v>0</v>
      </c>
      <c r="C2" s="570" t="s">
        <v>143</v>
      </c>
      <c r="D2" s="622"/>
      <c r="E2" s="618"/>
      <c r="H2" s="139"/>
      <c r="I2" s="139"/>
      <c r="J2" s="139"/>
      <c r="K2" s="139"/>
      <c r="L2" s="139"/>
    </row>
    <row r="3" spans="1:29" ht="17.100000000000001" customHeight="1" x14ac:dyDescent="0.2">
      <c r="A3" s="23"/>
      <c r="B3" s="71" t="s">
        <v>0</v>
      </c>
      <c r="C3" s="691" t="s">
        <v>301</v>
      </c>
      <c r="D3" s="692"/>
      <c r="E3" s="693"/>
      <c r="H3" s="139"/>
      <c r="I3" s="139"/>
      <c r="J3" s="139"/>
      <c r="K3" s="139"/>
      <c r="L3" s="139"/>
    </row>
    <row r="4" spans="1:29" ht="17.100000000000001" customHeight="1" x14ac:dyDescent="0.2">
      <c r="A4" s="23"/>
      <c r="B4" s="71"/>
      <c r="C4" s="562" t="s">
        <v>144</v>
      </c>
      <c r="D4" s="404"/>
      <c r="E4" s="405"/>
      <c r="H4" s="139"/>
      <c r="I4" s="139"/>
      <c r="J4" s="139"/>
      <c r="K4" s="139"/>
      <c r="L4" s="139"/>
      <c r="T4" s="402" t="s">
        <v>59</v>
      </c>
      <c r="U4" s="402"/>
    </row>
    <row r="5" spans="1:29" ht="17.100000000000001" customHeight="1" x14ac:dyDescent="0.2">
      <c r="A5" s="680" t="s">
        <v>138</v>
      </c>
      <c r="B5" s="681"/>
      <c r="C5" s="772"/>
      <c r="D5" s="694"/>
      <c r="E5" s="695"/>
      <c r="H5" s="139"/>
      <c r="I5" s="139"/>
      <c r="J5" s="139"/>
      <c r="K5" s="139"/>
      <c r="L5" s="139"/>
      <c r="T5" s="402" t="s">
        <v>58</v>
      </c>
      <c r="U5" s="402"/>
    </row>
    <row r="6" spans="1:29" ht="17.100000000000001" customHeight="1" x14ac:dyDescent="0.3">
      <c r="A6" s="682"/>
      <c r="B6" s="681"/>
      <c r="C6" s="406"/>
      <c r="D6" s="407"/>
      <c r="E6" s="408"/>
      <c r="H6" s="139"/>
      <c r="I6" s="139"/>
      <c r="J6" s="139"/>
      <c r="K6" s="139"/>
      <c r="L6" s="139"/>
      <c r="Q6" s="367" t="s">
        <v>52</v>
      </c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</row>
    <row r="7" spans="1:29" ht="16.5" customHeight="1" x14ac:dyDescent="0.2">
      <c r="A7" s="683" t="s">
        <v>140</v>
      </c>
      <c r="B7" s="684"/>
      <c r="C7" s="562" t="s">
        <v>145</v>
      </c>
      <c r="D7" s="242"/>
      <c r="E7" s="563" t="s">
        <v>146</v>
      </c>
      <c r="H7" s="139"/>
      <c r="I7" s="696" t="s">
        <v>297</v>
      </c>
      <c r="J7" s="139"/>
      <c r="K7" s="690" t="s">
        <v>218</v>
      </c>
      <c r="L7" s="690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</row>
    <row r="8" spans="1:29" ht="19.5" customHeight="1" x14ac:dyDescent="0.2">
      <c r="A8" s="683" t="s">
        <v>139</v>
      </c>
      <c r="B8" s="684"/>
      <c r="C8" s="685" t="s">
        <v>147</v>
      </c>
      <c r="D8" s="686"/>
      <c r="E8" s="405"/>
      <c r="H8" s="139"/>
      <c r="I8" s="696"/>
      <c r="J8" s="139"/>
      <c r="K8" s="690"/>
      <c r="L8" s="690"/>
      <c r="Q8" s="368" t="s">
        <v>48</v>
      </c>
      <c r="R8" s="368"/>
      <c r="S8" s="368"/>
      <c r="T8" s="368"/>
      <c r="U8" s="368"/>
      <c r="V8" s="368"/>
      <c r="W8" s="687"/>
      <c r="X8" s="687"/>
      <c r="Y8" s="687"/>
      <c r="Z8" s="368"/>
      <c r="AA8" s="368"/>
      <c r="AB8" s="368"/>
      <c r="AC8" s="368"/>
    </row>
    <row r="9" spans="1:29" ht="15.75" customHeight="1" x14ac:dyDescent="0.2">
      <c r="A9" s="69"/>
      <c r="B9" s="50"/>
      <c r="C9" s="28"/>
      <c r="D9" s="52">
        <v>51</v>
      </c>
      <c r="E9" s="53">
        <v>51</v>
      </c>
      <c r="H9" s="142" t="s">
        <v>0</v>
      </c>
      <c r="I9" s="143"/>
      <c r="J9" s="141" t="s">
        <v>0</v>
      </c>
      <c r="K9" s="141"/>
      <c r="L9" s="141"/>
      <c r="Q9" s="368"/>
      <c r="R9" s="368"/>
      <c r="S9" s="368"/>
      <c r="T9" s="368"/>
      <c r="U9" s="368"/>
      <c r="V9" s="369"/>
      <c r="W9" s="687"/>
      <c r="X9" s="687"/>
      <c r="Y9" s="687"/>
      <c r="Z9" s="368"/>
      <c r="AA9" s="368"/>
      <c r="AB9" s="368"/>
      <c r="AC9" s="368"/>
    </row>
    <row r="10" spans="1:29" ht="12.75" customHeight="1" x14ac:dyDescent="0.2">
      <c r="A10" s="24" t="s">
        <v>149</v>
      </c>
      <c r="B10" s="70" t="s">
        <v>148</v>
      </c>
      <c r="C10" s="678" t="s">
        <v>151</v>
      </c>
      <c r="D10" s="467">
        <v>2016</v>
      </c>
      <c r="E10" s="30">
        <f>D10+1</f>
        <v>2017</v>
      </c>
      <c r="F10" s="137"/>
      <c r="G10" s="137"/>
      <c r="H10" s="114" t="s">
        <v>149</v>
      </c>
      <c r="I10" s="483" t="str">
        <f>B10</f>
        <v>Товар</v>
      </c>
      <c r="J10" s="114" t="str">
        <f>C10</f>
        <v>Единица</v>
      </c>
      <c r="K10" s="660">
        <f>D10</f>
        <v>2016</v>
      </c>
      <c r="L10" s="661">
        <f>E10</f>
        <v>2017</v>
      </c>
      <c r="Q10" s="368"/>
      <c r="R10" s="368"/>
      <c r="S10" s="393">
        <f>D10</f>
        <v>2016</v>
      </c>
      <c r="T10" s="393">
        <f>E10</f>
        <v>2017</v>
      </c>
      <c r="U10" s="393" t="s">
        <v>32</v>
      </c>
      <c r="V10" s="369"/>
      <c r="W10" s="19" t="s">
        <v>57</v>
      </c>
      <c r="X10" s="370"/>
      <c r="Y10" s="370"/>
      <c r="Z10" s="390"/>
      <c r="AB10" s="368"/>
      <c r="AC10" s="368"/>
    </row>
    <row r="11" spans="1:29" ht="12.75" customHeight="1" x14ac:dyDescent="0.2">
      <c r="A11" s="4" t="s">
        <v>150</v>
      </c>
      <c r="B11" s="1"/>
      <c r="C11" s="679"/>
      <c r="D11" s="2" t="s">
        <v>152</v>
      </c>
      <c r="E11" s="5" t="s">
        <v>152</v>
      </c>
      <c r="H11" s="115" t="s">
        <v>150</v>
      </c>
      <c r="I11" s="144"/>
      <c r="J11" s="145"/>
      <c r="K11" s="70" t="str">
        <f>D11</f>
        <v>Объем</v>
      </c>
      <c r="L11" s="662" t="str">
        <f>E11</f>
        <v>Объем</v>
      </c>
      <c r="Q11" s="688" t="s">
        <v>34</v>
      </c>
      <c r="R11" s="376" t="s">
        <v>35</v>
      </c>
      <c r="S11" s="377" t="str">
        <f>IF(ISNUMBER(D17+'СВ2 | Первич. | Торговля'!D15-'СВ2 | Первич. | Торговля'!H15-D27),D17+'СВ2 | Первич. | Торговля'!D15-'СВ2 | Первич. | Торговля'!H15-D27,"Missing data")</f>
        <v>Missing data</v>
      </c>
      <c r="T11" s="377" t="str">
        <f>IF(ISNUMBER(E17+'СВ2 | Первич. | Торговля'!F15-'СВ2 | Первич. | Торговля'!J15-E27),E17+'СВ2 | Первич. | Торговля'!F15-'СВ2 | Первич. | Торговля'!J15-E27,"Missing data")</f>
        <v>Missing data</v>
      </c>
      <c r="U11" s="372" t="str">
        <f>IF(ISNUMBER(T11/S11-1),T11/S11-1,"missing data")</f>
        <v>missing data</v>
      </c>
      <c r="V11" s="371"/>
      <c r="W11" s="368" t="s">
        <v>33</v>
      </c>
      <c r="X11" s="370"/>
      <c r="Y11" s="370"/>
      <c r="Z11" s="390"/>
      <c r="AB11" s="368"/>
      <c r="AC11" s="368"/>
    </row>
    <row r="12" spans="1:29" s="25" customFormat="1" ht="12.75" customHeight="1" x14ac:dyDescent="0.2">
      <c r="A12" s="676" t="s">
        <v>153</v>
      </c>
      <c r="B12" s="674"/>
      <c r="C12" s="674"/>
      <c r="D12" s="674"/>
      <c r="E12" s="677"/>
      <c r="H12" s="159"/>
      <c r="I12" s="673" t="str">
        <f>A12</f>
        <v>ВЫВОЗКИ КРУГЛОГО ЛЕСА (НЕОБРАБОТАННЫХ ЛЕСОМАТЕРИАЛОВ)</v>
      </c>
      <c r="J12" s="674"/>
      <c r="K12" s="674"/>
      <c r="L12" s="675"/>
      <c r="Q12" s="689"/>
      <c r="R12" s="395" t="s">
        <v>53</v>
      </c>
      <c r="S12" s="398">
        <f>IF(ISNUMBER(D52-D53*X28),(D52-D53)*X28,"missing data")</f>
        <v>0</v>
      </c>
      <c r="T12" s="398">
        <f>IF(ISNUMBER(E52-E53*X28),(E52-E53)*X28,"missing data")</f>
        <v>0</v>
      </c>
      <c r="U12" s="382" t="str">
        <f t="shared" ref="U12:U23" si="0">IF(ISNUMBER(T12/S12-1),T12/S12-1,"missing data")</f>
        <v>missing data</v>
      </c>
      <c r="V12" s="396"/>
      <c r="W12" s="368" t="s">
        <v>36</v>
      </c>
      <c r="Y12" s="375"/>
      <c r="Z12" s="391"/>
      <c r="AB12" s="375"/>
      <c r="AC12" s="375"/>
    </row>
    <row r="13" spans="1:29" s="25" customFormat="1" ht="12.75" customHeight="1" x14ac:dyDescent="0.2">
      <c r="A13" s="416">
        <v>1</v>
      </c>
      <c r="B13" s="409" t="s">
        <v>154</v>
      </c>
      <c r="C13" s="410" t="s">
        <v>155</v>
      </c>
      <c r="D13" s="413">
        <v>2.2000000000000002</v>
      </c>
      <c r="E13" s="418">
        <v>2.1</v>
      </c>
      <c r="H13" s="61">
        <f>A13</f>
        <v>1</v>
      </c>
      <c r="I13" s="344" t="str">
        <f>B13</f>
        <v>КРУГЛЫЙ ЛЕС (НЕОБРАБОТАННЫЕ ЛЕСОМАТЕРИАЛЫ)</v>
      </c>
      <c r="J13" s="564" t="s">
        <v>155</v>
      </c>
      <c r="K13" s="146">
        <f>D13-(D14+D17)</f>
        <v>0</v>
      </c>
      <c r="L13" s="147">
        <f>E13-(E14+E17)</f>
        <v>0</v>
      </c>
      <c r="Q13" s="484" t="s">
        <v>45</v>
      </c>
      <c r="R13" s="378" t="s">
        <v>41</v>
      </c>
      <c r="S13" s="379">
        <f>IF(ISNUMBER(D36*X29),D36*X29,"missing data")</f>
        <v>0</v>
      </c>
      <c r="T13" s="379">
        <f>IF(ISNUMBER(E36*X29),E36*X29,"missing data")</f>
        <v>0</v>
      </c>
      <c r="U13" s="372" t="str">
        <f t="shared" si="0"/>
        <v>missing data</v>
      </c>
      <c r="V13" s="380"/>
      <c r="W13" s="399">
        <v>2.4</v>
      </c>
      <c r="X13" s="375"/>
      <c r="Y13" s="375"/>
      <c r="Z13" s="391"/>
      <c r="AB13" s="375"/>
      <c r="AC13" s="375"/>
    </row>
    <row r="14" spans="1:29" s="27" customFormat="1" ht="25.5" x14ac:dyDescent="0.2">
      <c r="A14" s="138">
        <v>1.1000000000000001</v>
      </c>
      <c r="B14" s="623" t="s">
        <v>157</v>
      </c>
      <c r="C14" s="97" t="s">
        <v>155</v>
      </c>
      <c r="D14" s="202"/>
      <c r="E14" s="203"/>
      <c r="H14" s="55">
        <f t="shared" ref="H14:H78" si="1">A14</f>
        <v>1.1000000000000001</v>
      </c>
      <c r="I14" s="627" t="str">
        <f t="shared" ref="I14:I77" si="2">B14</f>
        <v>ТОПЛИВНАЯ ДРЕВЕСИНА (ВКЛЮЧАЯ ДРЕВЕСИНУ ДЛЯ ПРОИЗВОДСТВА ДРЕВЕСНОГО УГЛЯ)</v>
      </c>
      <c r="J14" s="97" t="s">
        <v>155</v>
      </c>
      <c r="K14" s="148">
        <f>D14-(D15+D16)</f>
        <v>0</v>
      </c>
      <c r="L14" s="149">
        <f>E14-(E15+E16)</f>
        <v>0</v>
      </c>
      <c r="Q14" s="485"/>
      <c r="R14" s="487" t="s">
        <v>120</v>
      </c>
      <c r="S14" s="488">
        <f>IF(ISNUMBER(D39),D39,"Missing data")</f>
        <v>1</v>
      </c>
      <c r="T14" s="488">
        <f>IF(ISNUMBER(E39),E39,"Missing data")</f>
        <v>0.4</v>
      </c>
      <c r="U14" s="489">
        <f t="shared" si="0"/>
        <v>-0.6</v>
      </c>
      <c r="V14" s="490"/>
      <c r="W14" s="399">
        <v>1</v>
      </c>
      <c r="X14" s="375"/>
      <c r="Z14" s="383"/>
      <c r="AB14" s="381"/>
      <c r="AC14" s="381"/>
    </row>
    <row r="15" spans="1:29" s="27" customFormat="1" ht="14.25" x14ac:dyDescent="0.2">
      <c r="A15" s="138" t="s">
        <v>3</v>
      </c>
      <c r="B15" s="63" t="s">
        <v>158</v>
      </c>
      <c r="C15" s="97" t="s">
        <v>155</v>
      </c>
      <c r="D15" s="202"/>
      <c r="E15" s="203"/>
      <c r="H15" s="55" t="str">
        <f t="shared" si="1"/>
        <v>1.1.C</v>
      </c>
      <c r="I15" s="346" t="str">
        <f t="shared" si="2"/>
        <v>Хвойные породы</v>
      </c>
      <c r="J15" s="97" t="s">
        <v>155</v>
      </c>
      <c r="K15" s="150"/>
      <c r="L15" s="151"/>
      <c r="Q15" s="485"/>
      <c r="R15" s="487" t="s">
        <v>121</v>
      </c>
      <c r="S15" s="488" t="str">
        <f>IF(ISNUMBER(D43),D43,"Missing data")</f>
        <v>Missing data</v>
      </c>
      <c r="T15" s="488" t="str">
        <f>IF(ISNUMBER(E43),E43,"Missing data")</f>
        <v>Missing data</v>
      </c>
      <c r="U15" s="489" t="str">
        <f t="shared" si="0"/>
        <v>missing data</v>
      </c>
      <c r="V15" s="490"/>
      <c r="W15" s="399">
        <v>1</v>
      </c>
      <c r="Z15" s="383"/>
      <c r="AB15" s="381"/>
      <c r="AC15" s="381"/>
    </row>
    <row r="16" spans="1:29" s="27" customFormat="1" ht="14.25" x14ac:dyDescent="0.2">
      <c r="A16" s="138" t="s">
        <v>9</v>
      </c>
      <c r="B16" s="63" t="s">
        <v>159</v>
      </c>
      <c r="C16" s="97" t="s">
        <v>155</v>
      </c>
      <c r="D16" s="202"/>
      <c r="E16" s="203"/>
      <c r="H16" s="55" t="str">
        <f t="shared" si="1"/>
        <v>1.1.NC</v>
      </c>
      <c r="I16" s="346" t="str">
        <f t="shared" si="2"/>
        <v>Лиственные породы</v>
      </c>
      <c r="J16" s="97" t="s">
        <v>155</v>
      </c>
      <c r="K16" s="152"/>
      <c r="L16" s="153"/>
      <c r="Q16" s="485"/>
      <c r="R16" s="487" t="s">
        <v>37</v>
      </c>
      <c r="S16" s="488" t="str">
        <f>IF(ISNUMBER(D48),D48,"Missing data")</f>
        <v>Missing data</v>
      </c>
      <c r="T16" s="488" t="str">
        <f>IF(ISNUMBER(E48),E48,"Missing data")</f>
        <v>Missing data</v>
      </c>
      <c r="U16" s="489" t="str">
        <f t="shared" si="0"/>
        <v>missing data</v>
      </c>
      <c r="V16" s="373"/>
      <c r="W16" s="399">
        <v>1</v>
      </c>
      <c r="Y16" s="375"/>
      <c r="Z16" s="381"/>
      <c r="AB16" s="383"/>
      <c r="AC16" s="381"/>
    </row>
    <row r="17" spans="1:29" s="27" customFormat="1" ht="14.25" x14ac:dyDescent="0.2">
      <c r="A17" s="138">
        <v>1.2</v>
      </c>
      <c r="B17" s="57" t="s">
        <v>161</v>
      </c>
      <c r="C17" s="97" t="s">
        <v>155</v>
      </c>
      <c r="D17" s="202">
        <v>2.2000000000000002</v>
      </c>
      <c r="E17" s="203">
        <v>2.1</v>
      </c>
      <c r="H17" s="55">
        <f t="shared" si="1"/>
        <v>1.2</v>
      </c>
      <c r="I17" s="345" t="str">
        <f t="shared" si="2"/>
        <v>ДЕЛОВОЙ КРУГЛЫЙ ЛЕС</v>
      </c>
      <c r="J17" s="97" t="s">
        <v>155</v>
      </c>
      <c r="K17" s="148">
        <f>D17-(D18+D19)</f>
        <v>0</v>
      </c>
      <c r="L17" s="148">
        <f>E17-(E18+E19)</f>
        <v>0</v>
      </c>
      <c r="Q17" s="485"/>
      <c r="R17" s="491" t="s">
        <v>42</v>
      </c>
      <c r="S17" s="492" t="str">
        <f>IF(ISNUMBER(D52),D52,"missing data")</f>
        <v>missing data</v>
      </c>
      <c r="T17" s="492" t="str">
        <f>IF(ISNUMBER(E52),E52,"missing data")</f>
        <v>missing data</v>
      </c>
      <c r="U17" s="489" t="str">
        <f t="shared" si="0"/>
        <v>missing data</v>
      </c>
      <c r="V17" s="373"/>
      <c r="W17" s="399">
        <v>1.58</v>
      </c>
      <c r="X17" s="375"/>
      <c r="Y17" s="375"/>
      <c r="Z17" s="381"/>
      <c r="AB17" s="381"/>
      <c r="AC17" s="381"/>
    </row>
    <row r="18" spans="1:29" s="27" customFormat="1" ht="14.25" x14ac:dyDescent="0.2">
      <c r="A18" s="138" t="s">
        <v>4</v>
      </c>
      <c r="B18" s="58" t="s">
        <v>158</v>
      </c>
      <c r="C18" s="97" t="s">
        <v>155</v>
      </c>
      <c r="D18" s="202"/>
      <c r="E18" s="203"/>
      <c r="H18" s="55" t="str">
        <f t="shared" si="1"/>
        <v>1.2.C</v>
      </c>
      <c r="I18" s="346" t="str">
        <f t="shared" si="2"/>
        <v>Хвойные породы</v>
      </c>
      <c r="J18" s="97" t="s">
        <v>155</v>
      </c>
      <c r="K18" s="154">
        <f>D18-(D22+D25+D28)</f>
        <v>0</v>
      </c>
      <c r="L18" s="154">
        <f>E18-(E22+E25+E28)</f>
        <v>0</v>
      </c>
      <c r="Q18" s="485"/>
      <c r="R18" s="493" t="s">
        <v>43</v>
      </c>
      <c r="S18" s="494" t="str">
        <f>IF(ISNUMBER(D54),D54,"missing data")</f>
        <v>missing data</v>
      </c>
      <c r="T18" s="494" t="str">
        <f>IF(ISNUMBER(E54),E54,"missing data")</f>
        <v>missing data</v>
      </c>
      <c r="U18" s="489" t="str">
        <f t="shared" si="0"/>
        <v>missing data</v>
      </c>
      <c r="V18" s="373"/>
      <c r="W18" s="399">
        <v>1.8</v>
      </c>
      <c r="X18" s="375"/>
      <c r="Y18" s="381"/>
      <c r="Z18" s="381"/>
      <c r="AB18" s="381"/>
      <c r="AC18" s="381"/>
    </row>
    <row r="19" spans="1:29" s="27" customFormat="1" ht="14.25" x14ac:dyDescent="0.2">
      <c r="A19" s="138" t="s">
        <v>10</v>
      </c>
      <c r="B19" s="58" t="s">
        <v>159</v>
      </c>
      <c r="C19" s="97" t="s">
        <v>155</v>
      </c>
      <c r="D19" s="202">
        <v>2.2000000000000002</v>
      </c>
      <c r="E19" s="203">
        <v>2.1</v>
      </c>
      <c r="H19" s="55" t="str">
        <f t="shared" si="1"/>
        <v>1.2.NC</v>
      </c>
      <c r="I19" s="346" t="str">
        <f t="shared" si="2"/>
        <v>Лиственные породы</v>
      </c>
      <c r="J19" s="97" t="s">
        <v>155</v>
      </c>
      <c r="K19" s="154">
        <f>D19-(D22+D25+D28)</f>
        <v>2.2000000000000002</v>
      </c>
      <c r="L19" s="154">
        <f>E19-(E22+E25+E28)</f>
        <v>2.1</v>
      </c>
      <c r="Q19" s="485"/>
      <c r="R19" s="495" t="s">
        <v>38</v>
      </c>
      <c r="S19" s="496" t="str">
        <f>IF(ISNUMBER(D59),D59,"missing data")</f>
        <v>missing data</v>
      </c>
      <c r="T19" s="496" t="str">
        <f>IF(ISNUMBER(E59),E59,"missing data")</f>
        <v>missing data</v>
      </c>
      <c r="U19" s="489" t="str">
        <f t="shared" si="0"/>
        <v>missing data</v>
      </c>
      <c r="V19" s="373"/>
      <c r="W19" s="399">
        <v>2.5</v>
      </c>
      <c r="X19" s="375"/>
      <c r="Y19" s="381"/>
      <c r="Z19" s="381"/>
      <c r="AB19" s="381"/>
      <c r="AC19" s="381"/>
    </row>
    <row r="20" spans="1:29" s="27" customFormat="1" ht="14.25" x14ac:dyDescent="0.2">
      <c r="A20" s="138" t="s">
        <v>14</v>
      </c>
      <c r="B20" s="468" t="s">
        <v>160</v>
      </c>
      <c r="C20" s="97" t="s">
        <v>155</v>
      </c>
      <c r="D20" s="202"/>
      <c r="E20" s="203"/>
      <c r="H20" s="55" t="str">
        <f t="shared" si="1"/>
        <v>1.2.NC.T</v>
      </c>
      <c r="I20" s="347" t="str">
        <f t="shared" si="2"/>
        <v>в том числе тропические породы</v>
      </c>
      <c r="J20" s="97" t="s">
        <v>155</v>
      </c>
      <c r="K20" s="154"/>
      <c r="L20" s="155"/>
      <c r="Q20" s="485"/>
      <c r="R20" s="491" t="s">
        <v>39</v>
      </c>
      <c r="S20" s="492" t="str">
        <f>IF(ISNUMBER(D60),D60,"missing data")</f>
        <v>missing data</v>
      </c>
      <c r="T20" s="492" t="str">
        <f>IF(ISNUMBER(E60),E60,"missing data")</f>
        <v>missing data</v>
      </c>
      <c r="U20" s="489" t="str">
        <f t="shared" si="0"/>
        <v>missing data</v>
      </c>
      <c r="V20" s="380"/>
      <c r="W20" s="399">
        <v>4.9000000000000004</v>
      </c>
      <c r="X20" s="381"/>
      <c r="Y20" s="381"/>
      <c r="Z20" s="381"/>
      <c r="AA20" s="381"/>
      <c r="AB20" s="381"/>
      <c r="AC20" s="381"/>
    </row>
    <row r="21" spans="1:29" s="27" customFormat="1" ht="14.25" x14ac:dyDescent="0.2">
      <c r="A21" s="138" t="s">
        <v>1</v>
      </c>
      <c r="B21" s="58" t="s">
        <v>162</v>
      </c>
      <c r="C21" s="97" t="s">
        <v>155</v>
      </c>
      <c r="D21" s="202"/>
      <c r="E21" s="203"/>
      <c r="H21" s="55" t="str">
        <f t="shared" si="1"/>
        <v>1.2.1</v>
      </c>
      <c r="I21" s="346" t="str">
        <f t="shared" si="2"/>
        <v>ПИЛОВОЧНИК И ФАНЕРНЫЙ КРЯЖ</v>
      </c>
      <c r="J21" s="97" t="s">
        <v>155</v>
      </c>
      <c r="K21" s="156">
        <f>D21-(D22+D23)</f>
        <v>0</v>
      </c>
      <c r="L21" s="156">
        <f>E21-(E22+E23)</f>
        <v>0</v>
      </c>
      <c r="Q21" s="486"/>
      <c r="R21" s="497" t="s">
        <v>40</v>
      </c>
      <c r="S21" s="498" t="str">
        <f>IF(ISNUMBER(D64),D64,"missing data")</f>
        <v>missing data</v>
      </c>
      <c r="T21" s="498" t="str">
        <f>IF(ISNUMBER(E64),E64,"missing data")</f>
        <v>missing data</v>
      </c>
      <c r="U21" s="499" t="str">
        <f t="shared" si="0"/>
        <v>missing data</v>
      </c>
      <c r="V21" s="380"/>
      <c r="W21" s="399">
        <v>5.7</v>
      </c>
      <c r="X21" s="381"/>
      <c r="Y21" s="381"/>
      <c r="AA21" s="381"/>
      <c r="AB21" s="381"/>
      <c r="AC21" s="381"/>
    </row>
    <row r="22" spans="1:29" s="27" customFormat="1" ht="14.25" x14ac:dyDescent="0.2">
      <c r="A22" s="138" t="s">
        <v>2</v>
      </c>
      <c r="B22" s="59" t="s">
        <v>158</v>
      </c>
      <c r="C22" s="97" t="s">
        <v>155</v>
      </c>
      <c r="D22" s="202"/>
      <c r="E22" s="203"/>
      <c r="H22" s="55" t="str">
        <f t="shared" si="1"/>
        <v>1.2.1.C</v>
      </c>
      <c r="I22" s="347" t="str">
        <f t="shared" si="2"/>
        <v>Хвойные породы</v>
      </c>
      <c r="J22" s="97" t="s">
        <v>155</v>
      </c>
      <c r="K22" s="150"/>
      <c r="L22" s="150"/>
      <c r="Q22" s="388" t="s">
        <v>51</v>
      </c>
      <c r="R22" s="500" t="s">
        <v>45</v>
      </c>
      <c r="S22" s="501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501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502" t="str">
        <f t="shared" si="0"/>
        <v>missing data</v>
      </c>
      <c r="X22" s="381"/>
      <c r="Y22" s="381"/>
      <c r="Z22" s="381"/>
      <c r="AA22" s="381"/>
      <c r="AB22" s="381"/>
      <c r="AC22" s="381"/>
    </row>
    <row r="23" spans="1:29" s="27" customFormat="1" ht="14.25" x14ac:dyDescent="0.15">
      <c r="A23" s="138" t="s">
        <v>11</v>
      </c>
      <c r="B23" s="60" t="s">
        <v>159</v>
      </c>
      <c r="C23" s="97" t="s">
        <v>155</v>
      </c>
      <c r="D23" s="202"/>
      <c r="E23" s="203"/>
      <c r="H23" s="55" t="str">
        <f t="shared" si="1"/>
        <v>1.2.1.NC</v>
      </c>
      <c r="I23" s="347" t="str">
        <f t="shared" si="2"/>
        <v>Лиственные породы</v>
      </c>
      <c r="J23" s="97" t="s">
        <v>155</v>
      </c>
      <c r="K23" s="150"/>
      <c r="L23" s="150"/>
      <c r="Q23" s="389"/>
      <c r="R23" s="386" t="s">
        <v>50</v>
      </c>
      <c r="S23" s="392" t="str">
        <f>IF(ISNUMBER(S11*X31+S12-S22),S11*X31+S12-S22,"missing data")</f>
        <v>missing data</v>
      </c>
      <c r="T23" s="392" t="str">
        <f>IF(ISNUMBER(T11*X31+T12-T22),T11*X31+T12-T22,"missing data")</f>
        <v>missing data</v>
      </c>
      <c r="U23" s="403" t="str">
        <f t="shared" si="0"/>
        <v>missing data</v>
      </c>
      <c r="V23" s="397" t="s">
        <v>47</v>
      </c>
      <c r="X23" s="381"/>
      <c r="Z23" s="381"/>
      <c r="AA23" s="381"/>
      <c r="AB23" s="381"/>
      <c r="AC23" s="381"/>
    </row>
    <row r="24" spans="1:29" s="27" customFormat="1" ht="14.25" x14ac:dyDescent="0.15">
      <c r="A24" s="138" t="s">
        <v>5</v>
      </c>
      <c r="B24" s="58" t="s">
        <v>163</v>
      </c>
      <c r="C24" s="97" t="s">
        <v>155</v>
      </c>
      <c r="D24" s="202"/>
      <c r="E24" s="203"/>
      <c r="H24" s="55" t="str">
        <f t="shared" si="1"/>
        <v>1.2.2</v>
      </c>
      <c r="I24" s="346" t="str">
        <f t="shared" si="2"/>
        <v>БАЛАНСОВАЯ ДРЕВЕСИНА, КРУГЛАЯ И КОЛОТАЯ</v>
      </c>
      <c r="J24" s="97" t="s">
        <v>155</v>
      </c>
      <c r="K24" s="156">
        <f>D24-(D25+D26)</f>
        <v>0</v>
      </c>
      <c r="L24" s="156">
        <f>E24-(E25+E26)</f>
        <v>0</v>
      </c>
      <c r="Q24" s="389"/>
      <c r="R24" s="503" t="s">
        <v>49</v>
      </c>
      <c r="S24" s="504" t="str">
        <f>IF(ISNUMBER(1-S22/S11),1-S22/S11,"missing data")</f>
        <v>missing data</v>
      </c>
      <c r="T24" s="504" t="str">
        <f>IF(ISNUMBER(1-T22/T11),1-T22/T11,"missing data")</f>
        <v>missing data</v>
      </c>
      <c r="V24" s="397" t="s">
        <v>46</v>
      </c>
      <c r="X24" s="381"/>
      <c r="Y24" s="381"/>
      <c r="Z24" s="381"/>
      <c r="AA24" s="381"/>
      <c r="AB24" s="381"/>
      <c r="AC24" s="381"/>
    </row>
    <row r="25" spans="1:29" s="27" customFormat="1" ht="14.25" x14ac:dyDescent="0.15">
      <c r="A25" s="138" t="s">
        <v>6</v>
      </c>
      <c r="B25" s="59" t="s">
        <v>158</v>
      </c>
      <c r="C25" s="97" t="s">
        <v>156</v>
      </c>
      <c r="D25" s="202"/>
      <c r="E25" s="203"/>
      <c r="H25" s="55" t="str">
        <f t="shared" si="1"/>
        <v>1.2.2.C</v>
      </c>
      <c r="I25" s="347" t="str">
        <f t="shared" si="2"/>
        <v>Хвойные породы</v>
      </c>
      <c r="J25" s="97" t="s">
        <v>156</v>
      </c>
      <c r="K25" s="150"/>
      <c r="L25" s="150"/>
      <c r="Q25" s="389"/>
      <c r="V25" s="397" t="s">
        <v>56</v>
      </c>
      <c r="X25" s="381"/>
      <c r="Y25" s="381"/>
      <c r="Z25" s="381"/>
      <c r="AA25" s="381"/>
      <c r="AB25" s="381"/>
      <c r="AC25" s="381"/>
    </row>
    <row r="26" spans="1:29" s="27" customFormat="1" ht="14.25" x14ac:dyDescent="0.2">
      <c r="A26" s="138" t="s">
        <v>12</v>
      </c>
      <c r="B26" s="60" t="s">
        <v>159</v>
      </c>
      <c r="C26" s="97" t="s">
        <v>156</v>
      </c>
      <c r="D26" s="202"/>
      <c r="E26" s="203"/>
      <c r="H26" s="55" t="str">
        <f t="shared" si="1"/>
        <v>1.2.2.NC</v>
      </c>
      <c r="I26" s="347" t="str">
        <f t="shared" si="2"/>
        <v>Лиственные породы</v>
      </c>
      <c r="J26" s="97" t="s">
        <v>156</v>
      </c>
      <c r="K26" s="150"/>
      <c r="L26" s="150"/>
      <c r="Q26" s="374"/>
      <c r="V26" s="384"/>
      <c r="W26" s="381"/>
      <c r="X26" s="381"/>
      <c r="Y26" s="381"/>
      <c r="Z26" s="381"/>
      <c r="AA26" s="381"/>
      <c r="AB26" s="381"/>
      <c r="AC26" s="381"/>
    </row>
    <row r="27" spans="1:29" s="27" customFormat="1" ht="14.25" x14ac:dyDescent="0.2">
      <c r="A27" s="138" t="s">
        <v>7</v>
      </c>
      <c r="B27" s="58" t="s">
        <v>164</v>
      </c>
      <c r="C27" s="97" t="s">
        <v>156</v>
      </c>
      <c r="D27" s="202">
        <v>2.2000000000000002</v>
      </c>
      <c r="E27" s="203">
        <v>2.1</v>
      </c>
      <c r="H27" s="55" t="str">
        <f t="shared" si="1"/>
        <v>1.2.3</v>
      </c>
      <c r="I27" s="346" t="str">
        <f t="shared" si="2"/>
        <v>ПРОЧИЕ СОРТИМЕНТЫ ДЕЛОВОГО КРУГЛОГО ЛЕСА</v>
      </c>
      <c r="J27" s="97" t="s">
        <v>156</v>
      </c>
      <c r="K27" s="156">
        <f>D27-(D28+D29)</f>
        <v>0</v>
      </c>
      <c r="L27" s="156">
        <f>E27-(E28+E29)</f>
        <v>0</v>
      </c>
      <c r="Q27" s="374"/>
      <c r="V27" s="384"/>
      <c r="W27" s="381"/>
      <c r="X27" s="381"/>
      <c r="Y27" s="381"/>
      <c r="Z27" s="378"/>
      <c r="AA27" s="381"/>
      <c r="AB27" s="381"/>
      <c r="AC27" s="381"/>
    </row>
    <row r="28" spans="1:29" s="27" customFormat="1" ht="14.25" x14ac:dyDescent="0.15">
      <c r="A28" s="138" t="s">
        <v>8</v>
      </c>
      <c r="B28" s="59" t="s">
        <v>158</v>
      </c>
      <c r="C28" s="97" t="s">
        <v>156</v>
      </c>
      <c r="D28" s="202"/>
      <c r="E28" s="203"/>
      <c r="H28" s="55" t="str">
        <f t="shared" si="1"/>
        <v>1.2.3.C</v>
      </c>
      <c r="I28" s="347" t="str">
        <f t="shared" si="2"/>
        <v>Хвойные породы</v>
      </c>
      <c r="J28" s="97" t="s">
        <v>156</v>
      </c>
      <c r="K28" s="150"/>
      <c r="L28" s="151"/>
      <c r="Q28" s="374"/>
      <c r="V28" s="379"/>
      <c r="W28" s="394" t="s">
        <v>54</v>
      </c>
      <c r="X28" s="400">
        <v>0.35</v>
      </c>
      <c r="Y28" s="381"/>
      <c r="Z28" s="387"/>
      <c r="AA28" s="381"/>
      <c r="AB28" s="381"/>
      <c r="AC28" s="381"/>
    </row>
    <row r="29" spans="1:29" s="27" customFormat="1" ht="14.25" x14ac:dyDescent="0.15">
      <c r="A29" s="138" t="s">
        <v>13</v>
      </c>
      <c r="B29" s="60" t="s">
        <v>159</v>
      </c>
      <c r="C29" s="97" t="s">
        <v>156</v>
      </c>
      <c r="D29" s="202">
        <v>2.2000000000000002</v>
      </c>
      <c r="E29" s="203">
        <v>2.1</v>
      </c>
      <c r="H29" s="55" t="str">
        <f t="shared" si="1"/>
        <v>1.2.3.NC</v>
      </c>
      <c r="I29" s="348" t="str">
        <f t="shared" si="2"/>
        <v>Лиственные породы</v>
      </c>
      <c r="J29" s="97" t="s">
        <v>156</v>
      </c>
      <c r="K29" s="152"/>
      <c r="L29" s="153"/>
      <c r="Q29" s="374"/>
      <c r="R29" s="385"/>
      <c r="S29" s="379"/>
      <c r="T29" s="379"/>
      <c r="U29" s="379"/>
      <c r="V29" s="379"/>
      <c r="W29" s="378" t="s">
        <v>44</v>
      </c>
      <c r="X29" s="400">
        <v>1</v>
      </c>
      <c r="Y29" s="381"/>
      <c r="Z29" s="381"/>
      <c r="AA29" s="381"/>
      <c r="AB29" s="381"/>
      <c r="AC29" s="381"/>
    </row>
    <row r="30" spans="1:29" s="25" customFormat="1" ht="12.75" customHeight="1" x14ac:dyDescent="0.15">
      <c r="A30" s="676" t="s">
        <v>165</v>
      </c>
      <c r="B30" s="674"/>
      <c r="C30" s="674"/>
      <c r="D30" s="674"/>
      <c r="E30" s="677"/>
      <c r="H30" s="158" t="s">
        <v>0</v>
      </c>
      <c r="I30" s="673" t="str">
        <f>A30</f>
        <v xml:space="preserve">  ПРОИЗВОДСТВО</v>
      </c>
      <c r="J30" s="674"/>
      <c r="K30" s="674"/>
      <c r="L30" s="675"/>
      <c r="Q30" s="381"/>
      <c r="R30" s="27"/>
      <c r="S30" s="27"/>
      <c r="T30" s="27"/>
      <c r="U30" s="27"/>
      <c r="V30" s="381"/>
      <c r="W30" s="378" t="s">
        <v>55</v>
      </c>
      <c r="X30" s="401">
        <v>0.98499999999999999</v>
      </c>
      <c r="Y30" s="381"/>
      <c r="Z30" s="381"/>
      <c r="AA30" s="381"/>
      <c r="AB30" s="381"/>
      <c r="AC30" s="375"/>
    </row>
    <row r="31" spans="1:29" s="27" customFormat="1" x14ac:dyDescent="0.15">
      <c r="A31" s="417">
        <v>2</v>
      </c>
      <c r="B31" s="411" t="s">
        <v>166</v>
      </c>
      <c r="C31" s="410" t="s">
        <v>209</v>
      </c>
      <c r="D31" s="413"/>
      <c r="E31" s="418"/>
      <c r="H31" s="55">
        <f t="shared" si="1"/>
        <v>2</v>
      </c>
      <c r="I31" s="344" t="str">
        <f t="shared" si="2"/>
        <v>ДРЕВЕСНЫЙ УГОЛЬ</v>
      </c>
      <c r="J31" s="98" t="s">
        <v>209</v>
      </c>
      <c r="K31" s="150"/>
      <c r="L31" s="151"/>
      <c r="Q31" s="381"/>
    </row>
    <row r="32" spans="1:29" s="27" customFormat="1" ht="14.25" x14ac:dyDescent="0.15">
      <c r="A32" s="416">
        <v>3</v>
      </c>
      <c r="B32" s="409" t="s">
        <v>167</v>
      </c>
      <c r="C32" s="410" t="s">
        <v>210</v>
      </c>
      <c r="D32" s="413"/>
      <c r="E32" s="418"/>
      <c r="H32" s="55">
        <f t="shared" si="1"/>
        <v>3</v>
      </c>
      <c r="I32" s="349" t="str">
        <f t="shared" si="2"/>
        <v>ДРЕВЕСНАЯ ЩЕПА, СТРУЖКА И ОТХОДЫ</v>
      </c>
      <c r="J32" s="564" t="s">
        <v>210</v>
      </c>
      <c r="K32" s="148">
        <f>D32-(D33+D34)</f>
        <v>0</v>
      </c>
      <c r="L32" s="148">
        <f>E32-(E33+E34)</f>
        <v>0</v>
      </c>
    </row>
    <row r="33" spans="1:12" s="27" customFormat="1" ht="14.25" x14ac:dyDescent="0.15">
      <c r="A33" s="138" t="s">
        <v>25</v>
      </c>
      <c r="B33" s="56" t="s">
        <v>168</v>
      </c>
      <c r="C33" s="97" t="s">
        <v>210</v>
      </c>
      <c r="D33" s="202"/>
      <c r="E33" s="203"/>
      <c r="H33" s="55" t="str">
        <f>A33</f>
        <v>3.1</v>
      </c>
      <c r="I33" s="343" t="str">
        <f t="shared" si="2"/>
        <v>ДРЕВЕСНАЯ ЩЕПА И СТРУЖКА</v>
      </c>
      <c r="J33" s="565" t="s">
        <v>210</v>
      </c>
      <c r="K33" s="150"/>
      <c r="L33" s="151"/>
    </row>
    <row r="34" spans="1:12" s="27" customFormat="1" ht="14.25" x14ac:dyDescent="0.15">
      <c r="A34" s="138" t="s">
        <v>26</v>
      </c>
      <c r="B34" s="56" t="s">
        <v>169</v>
      </c>
      <c r="C34" s="97" t="s">
        <v>210</v>
      </c>
      <c r="D34" s="202"/>
      <c r="E34" s="203"/>
      <c r="H34" s="55" t="str">
        <f>A34</f>
        <v>3.2</v>
      </c>
      <c r="I34" s="343" t="str">
        <f t="shared" si="2"/>
        <v>ДРЕВЕСНЫЕ ОТХОДЫ (ВКЛЮЧАЯ ДРЕВЕСИНУ ДЛЯ АГЛОМЕРАТОВ)</v>
      </c>
      <c r="J34" s="565" t="s">
        <v>210</v>
      </c>
      <c r="K34" s="152"/>
      <c r="L34" s="153"/>
    </row>
    <row r="35" spans="1:12" s="27" customFormat="1" x14ac:dyDescent="0.15">
      <c r="A35" s="469">
        <v>4</v>
      </c>
      <c r="B35" s="411" t="s">
        <v>170</v>
      </c>
      <c r="C35" s="410" t="s">
        <v>209</v>
      </c>
      <c r="D35" s="413"/>
      <c r="E35" s="418"/>
      <c r="H35" s="55">
        <f t="shared" ref="H35" si="3">A35</f>
        <v>4</v>
      </c>
      <c r="I35" s="349" t="str">
        <f t="shared" ref="I35" si="4">B35</f>
        <v>БЫВШАЯ В УПОТРЕБЛЕНИИ РЕКУПЕРИРОВАННАЯ ДРЕВЕСИНА</v>
      </c>
      <c r="J35" s="564" t="s">
        <v>209</v>
      </c>
      <c r="K35" s="148"/>
      <c r="L35" s="149"/>
    </row>
    <row r="36" spans="1:12" s="27" customFormat="1" x14ac:dyDescent="0.15">
      <c r="A36" s="416" t="s">
        <v>60</v>
      </c>
      <c r="B36" s="409" t="s">
        <v>171</v>
      </c>
      <c r="C36" s="410" t="s">
        <v>209</v>
      </c>
      <c r="D36" s="413"/>
      <c r="E36" s="418"/>
      <c r="H36" s="55" t="str">
        <f t="shared" si="1"/>
        <v>5</v>
      </c>
      <c r="I36" s="349" t="str">
        <f t="shared" si="2"/>
        <v>ДРЕВЕСНЫЕ ПЕЛЛЕТЫ И ПРОЧИЕ АГЛОМЕРАТЫ</v>
      </c>
      <c r="J36" s="564" t="s">
        <v>209</v>
      </c>
      <c r="K36" s="148">
        <f>D36-(D37+D38)</f>
        <v>0</v>
      </c>
      <c r="L36" s="148">
        <f>E36-(E37+E38)</f>
        <v>0</v>
      </c>
    </row>
    <row r="37" spans="1:12" s="27" customFormat="1" x14ac:dyDescent="0.15">
      <c r="A37" s="138" t="s">
        <v>61</v>
      </c>
      <c r="B37" s="56" t="s">
        <v>172</v>
      </c>
      <c r="C37" s="565" t="s">
        <v>209</v>
      </c>
      <c r="D37" s="470"/>
      <c r="E37" s="471"/>
      <c r="H37" s="55" t="str">
        <f t="shared" si="1"/>
        <v>5.1</v>
      </c>
      <c r="I37" s="343" t="str">
        <f>B37</f>
        <v>ДРЕВЕСНЫЕ ПЕЛЛЕТЫ</v>
      </c>
      <c r="J37" s="565" t="s">
        <v>209</v>
      </c>
      <c r="K37" s="150"/>
      <c r="L37" s="151"/>
    </row>
    <row r="38" spans="1:12" s="27" customFormat="1" x14ac:dyDescent="0.15">
      <c r="A38" s="138" t="s">
        <v>62</v>
      </c>
      <c r="B38" s="56" t="s">
        <v>173</v>
      </c>
      <c r="C38" s="565" t="s">
        <v>209</v>
      </c>
      <c r="D38" s="470"/>
      <c r="E38" s="471"/>
      <c r="H38" s="55" t="str">
        <f t="shared" si="1"/>
        <v>5.2</v>
      </c>
      <c r="I38" s="343" t="str">
        <f>B38</f>
        <v>ПРОЧИЕ АГЛОМЕРАТЫ</v>
      </c>
      <c r="J38" s="565" t="s">
        <v>209</v>
      </c>
      <c r="K38" s="152"/>
      <c r="L38" s="153"/>
    </row>
    <row r="39" spans="1:12" s="27" customFormat="1" ht="14.25" x14ac:dyDescent="0.15">
      <c r="A39" s="472" t="s">
        <v>63</v>
      </c>
      <c r="B39" s="414" t="s">
        <v>174</v>
      </c>
      <c r="C39" s="410" t="s">
        <v>210</v>
      </c>
      <c r="D39" s="413">
        <v>1</v>
      </c>
      <c r="E39" s="418">
        <v>0.4</v>
      </c>
      <c r="H39" s="55" t="str">
        <f t="shared" si="1"/>
        <v>6</v>
      </c>
      <c r="I39" s="350" t="str">
        <f t="shared" si="2"/>
        <v>ПИЛОМАТЕРИАЛЫ (ВКЛЮЧАЯ ШПАЛЫ)</v>
      </c>
      <c r="J39" s="564" t="s">
        <v>210</v>
      </c>
      <c r="K39" s="148">
        <f>D39-(D40+D41)</f>
        <v>0</v>
      </c>
      <c r="L39" s="148">
        <f>E39-(E40+E41)</f>
        <v>0</v>
      </c>
    </row>
    <row r="40" spans="1:12" s="27" customFormat="1" ht="14.25" x14ac:dyDescent="0.15">
      <c r="A40" s="473" t="s">
        <v>64</v>
      </c>
      <c r="B40" s="56" t="s">
        <v>158</v>
      </c>
      <c r="C40" s="97" t="s">
        <v>210</v>
      </c>
      <c r="D40" s="470"/>
      <c r="E40" s="471"/>
      <c r="H40" s="55" t="str">
        <f t="shared" si="1"/>
        <v>6.C</v>
      </c>
      <c r="I40" s="343" t="str">
        <f t="shared" si="2"/>
        <v>Хвойные породы</v>
      </c>
      <c r="J40" s="565" t="s">
        <v>210</v>
      </c>
      <c r="K40" s="150"/>
      <c r="L40" s="151"/>
    </row>
    <row r="41" spans="1:12" s="27" customFormat="1" ht="14.25" x14ac:dyDescent="0.15">
      <c r="A41" s="473" t="s">
        <v>65</v>
      </c>
      <c r="B41" s="56" t="s">
        <v>159</v>
      </c>
      <c r="C41" s="97" t="s">
        <v>210</v>
      </c>
      <c r="D41" s="470">
        <v>1</v>
      </c>
      <c r="E41" s="471">
        <v>0.4</v>
      </c>
      <c r="H41" s="55" t="str">
        <f t="shared" si="1"/>
        <v>6.NC</v>
      </c>
      <c r="I41" s="343" t="str">
        <f t="shared" si="2"/>
        <v>Лиственные породы</v>
      </c>
      <c r="J41" s="565" t="s">
        <v>210</v>
      </c>
      <c r="K41" s="150"/>
      <c r="L41" s="151"/>
    </row>
    <row r="42" spans="1:12" s="27" customFormat="1" ht="14.25" x14ac:dyDescent="0.15">
      <c r="A42" s="138" t="s">
        <v>66</v>
      </c>
      <c r="B42" s="58" t="s">
        <v>160</v>
      </c>
      <c r="C42" s="97" t="s">
        <v>210</v>
      </c>
      <c r="D42" s="470"/>
      <c r="E42" s="471"/>
      <c r="H42" s="55" t="str">
        <f t="shared" si="1"/>
        <v>6.NC.T</v>
      </c>
      <c r="I42" s="346" t="str">
        <f t="shared" si="2"/>
        <v>в том числе тропические породы</v>
      </c>
      <c r="J42" s="565" t="s">
        <v>210</v>
      </c>
      <c r="K42" s="152" t="str">
        <f>IF(AND(ISNUMBER(D42/D41),D42&gt;D41),"&gt; 5.NC !!","")</f>
        <v/>
      </c>
      <c r="L42" s="153" t="str">
        <f>IF(AND(ISNUMBER(E42/E41),E42&gt;E41),"&gt; 5.NC !!","")</f>
        <v/>
      </c>
    </row>
    <row r="43" spans="1:12" s="27" customFormat="1" ht="14.25" x14ac:dyDescent="0.15">
      <c r="A43" s="472" t="s">
        <v>67</v>
      </c>
      <c r="B43" s="414" t="s">
        <v>175</v>
      </c>
      <c r="C43" s="410" t="s">
        <v>210</v>
      </c>
      <c r="D43" s="413"/>
      <c r="E43" s="418"/>
      <c r="H43" s="55" t="str">
        <f t="shared" ref="H43:H46" si="5">A43</f>
        <v>7</v>
      </c>
      <c r="I43" s="350" t="str">
        <f t="shared" ref="I43:I46" si="6">B43</f>
        <v>ШПОН</v>
      </c>
      <c r="J43" s="564" t="s">
        <v>210</v>
      </c>
      <c r="K43" s="148">
        <f>D43-(D44+D45)</f>
        <v>0</v>
      </c>
      <c r="L43" s="148">
        <f>E43-(E44+E45)</f>
        <v>0</v>
      </c>
    </row>
    <row r="44" spans="1:12" s="27" customFormat="1" ht="14.25" x14ac:dyDescent="0.15">
      <c r="A44" s="473" t="s">
        <v>68</v>
      </c>
      <c r="B44" s="56" t="s">
        <v>158</v>
      </c>
      <c r="C44" s="97" t="s">
        <v>210</v>
      </c>
      <c r="D44" s="470"/>
      <c r="E44" s="471"/>
      <c r="H44" s="55" t="str">
        <f t="shared" si="5"/>
        <v>7.C</v>
      </c>
      <c r="I44" s="346" t="str">
        <f t="shared" si="6"/>
        <v>Хвойные породы</v>
      </c>
      <c r="J44" s="565" t="s">
        <v>210</v>
      </c>
      <c r="K44" s="150"/>
      <c r="L44" s="151"/>
    </row>
    <row r="45" spans="1:12" s="27" customFormat="1" ht="14.25" x14ac:dyDescent="0.15">
      <c r="A45" s="473" t="s">
        <v>69</v>
      </c>
      <c r="B45" s="56" t="s">
        <v>159</v>
      </c>
      <c r="C45" s="97" t="s">
        <v>210</v>
      </c>
      <c r="D45" s="470"/>
      <c r="E45" s="471"/>
      <c r="H45" s="55" t="str">
        <f t="shared" si="5"/>
        <v>7.NC</v>
      </c>
      <c r="I45" s="346" t="str">
        <f t="shared" si="6"/>
        <v>Лиственные породы</v>
      </c>
      <c r="J45" s="565" t="s">
        <v>210</v>
      </c>
      <c r="K45" s="150"/>
      <c r="L45" s="151"/>
    </row>
    <row r="46" spans="1:12" s="27" customFormat="1" ht="14.25" x14ac:dyDescent="0.15">
      <c r="A46" s="474" t="s">
        <v>70</v>
      </c>
      <c r="B46" s="475" t="s">
        <v>160</v>
      </c>
      <c r="C46" s="97" t="s">
        <v>210</v>
      </c>
      <c r="D46" s="470"/>
      <c r="E46" s="471"/>
      <c r="H46" s="55" t="str">
        <f t="shared" si="5"/>
        <v>7.NC.T</v>
      </c>
      <c r="I46" s="347" t="str">
        <f t="shared" si="6"/>
        <v>в том числе тропические породы</v>
      </c>
      <c r="J46" s="565" t="s">
        <v>210</v>
      </c>
      <c r="K46" s="150"/>
      <c r="L46" s="151"/>
    </row>
    <row r="47" spans="1:12" s="27" customFormat="1" ht="14.25" x14ac:dyDescent="0.15">
      <c r="A47" s="416" t="s">
        <v>71</v>
      </c>
      <c r="B47" s="409" t="s">
        <v>176</v>
      </c>
      <c r="C47" s="412" t="s">
        <v>210</v>
      </c>
      <c r="D47" s="415"/>
      <c r="E47" s="419"/>
      <c r="H47" s="55" t="str">
        <f t="shared" si="1"/>
        <v>8</v>
      </c>
      <c r="I47" s="350" t="str">
        <f t="shared" si="2"/>
        <v>ЛИСТОВЫЕ ДРЕВЕСНЫЕ МАТЕРИАЛЫ</v>
      </c>
      <c r="J47" s="98" t="s">
        <v>210</v>
      </c>
      <c r="K47" s="148">
        <f>D47-(D48++D52+D54)</f>
        <v>0</v>
      </c>
      <c r="L47" s="148">
        <f>E47-(E48++E52+E54)</f>
        <v>0</v>
      </c>
    </row>
    <row r="48" spans="1:12" s="27" customFormat="1" ht="14.25" x14ac:dyDescent="0.15">
      <c r="A48" s="473" t="s">
        <v>27</v>
      </c>
      <c r="B48" s="56" t="s">
        <v>177</v>
      </c>
      <c r="C48" s="97" t="s">
        <v>210</v>
      </c>
      <c r="D48" s="470"/>
      <c r="E48" s="471"/>
      <c r="H48" s="55" t="str">
        <f t="shared" si="1"/>
        <v>8.1</v>
      </c>
      <c r="I48" s="343" t="str">
        <f t="shared" si="2"/>
        <v xml:space="preserve">ФАНЕРА  </v>
      </c>
      <c r="J48" s="565" t="s">
        <v>210</v>
      </c>
      <c r="K48" s="156">
        <f>D48-(D49+D50)</f>
        <v>0</v>
      </c>
      <c r="L48" s="156">
        <f>E48-(E49+E50)</f>
        <v>0</v>
      </c>
    </row>
    <row r="49" spans="1:12" s="27" customFormat="1" ht="14.25" x14ac:dyDescent="0.15">
      <c r="A49" s="473" t="s">
        <v>72</v>
      </c>
      <c r="B49" s="58" t="s">
        <v>158</v>
      </c>
      <c r="C49" s="97" t="s">
        <v>210</v>
      </c>
      <c r="D49" s="470"/>
      <c r="E49" s="471"/>
      <c r="H49" s="55" t="str">
        <f t="shared" si="1"/>
        <v>8.1.C</v>
      </c>
      <c r="I49" s="346" t="str">
        <f t="shared" si="2"/>
        <v>Хвойные породы</v>
      </c>
      <c r="J49" s="565" t="s">
        <v>210</v>
      </c>
      <c r="K49" s="150"/>
      <c r="L49" s="151"/>
    </row>
    <row r="50" spans="1:12" s="27" customFormat="1" ht="14.25" x14ac:dyDescent="0.15">
      <c r="A50" s="473" t="s">
        <v>73</v>
      </c>
      <c r="B50" s="58" t="s">
        <v>159</v>
      </c>
      <c r="C50" s="97" t="s">
        <v>210</v>
      </c>
      <c r="D50" s="470"/>
      <c r="E50" s="471"/>
      <c r="H50" s="55" t="str">
        <f t="shared" si="1"/>
        <v>8.1.NC</v>
      </c>
      <c r="I50" s="346" t="str">
        <f t="shared" si="2"/>
        <v>Лиственные породы</v>
      </c>
      <c r="J50" s="97" t="s">
        <v>210</v>
      </c>
      <c r="K50" s="150" t="s">
        <v>0</v>
      </c>
      <c r="L50" s="151"/>
    </row>
    <row r="51" spans="1:12" s="27" customFormat="1" ht="14.25" x14ac:dyDescent="0.15">
      <c r="A51" s="473" t="s">
        <v>74</v>
      </c>
      <c r="B51" s="60" t="s">
        <v>160</v>
      </c>
      <c r="C51" s="97" t="s">
        <v>210</v>
      </c>
      <c r="D51" s="470"/>
      <c r="E51" s="471"/>
      <c r="H51" s="55" t="str">
        <f t="shared" si="1"/>
        <v>8.1.NC.T</v>
      </c>
      <c r="I51" s="347" t="str">
        <f t="shared" si="2"/>
        <v>в том числе тропические породы</v>
      </c>
      <c r="J51" s="97" t="s">
        <v>210</v>
      </c>
      <c r="K51" s="150" t="str">
        <f>IF(AND(ISNUMBER(D51/D50),D51&gt;D50),"&gt; 6.1.NC !!","")</f>
        <v/>
      </c>
      <c r="L51" s="151" t="str">
        <f>IF(AND(ISNUMBER(E51/E50),E51&gt;E50),"&gt; 6.1.NC !!","")</f>
        <v/>
      </c>
    </row>
    <row r="52" spans="1:12" s="27" customFormat="1" ht="25.5" x14ac:dyDescent="0.15">
      <c r="A52" s="473" t="s">
        <v>28</v>
      </c>
      <c r="B52" s="624" t="s">
        <v>178</v>
      </c>
      <c r="C52" s="97" t="s">
        <v>15</v>
      </c>
      <c r="D52" s="470"/>
      <c r="E52" s="471"/>
      <c r="H52" s="55" t="str">
        <f t="shared" si="1"/>
        <v>8.2</v>
      </c>
      <c r="I52" s="628" t="str">
        <f t="shared" si="2"/>
        <v>СТРУЖЕЧНЫЕ ПЛИТЫ, ПЛИТЫ С ОРИЕНТИРОВАННОЙ СТРУЖКОЙ (OSB) И ПРОЧИЕ ПЛИТЫ ЭТОЙ КАТЕГОРИИ</v>
      </c>
      <c r="J52" s="97" t="s">
        <v>15</v>
      </c>
      <c r="K52" s="150"/>
      <c r="L52" s="151"/>
    </row>
    <row r="53" spans="1:12" s="27" customFormat="1" ht="14.25" x14ac:dyDescent="0.15">
      <c r="A53" s="473" t="s">
        <v>75</v>
      </c>
      <c r="B53" s="62" t="s">
        <v>179</v>
      </c>
      <c r="C53" s="97" t="s">
        <v>15</v>
      </c>
      <c r="D53" s="470"/>
      <c r="E53" s="471"/>
      <c r="F53" s="21"/>
      <c r="H53" s="55" t="str">
        <f t="shared" si="1"/>
        <v>8.2.1</v>
      </c>
      <c r="I53" s="346" t="str">
        <f t="shared" si="2"/>
        <v>в том числе ПЛИТЫ С ОРИЕНТИРОВАННОЙ СТРУЖКОЙ (OSB)</v>
      </c>
      <c r="J53" s="97" t="s">
        <v>15</v>
      </c>
      <c r="K53" s="150" t="str">
        <f>IF(AND(ISNUMBER(D53/D52),D53&gt;D52),"&gt; 6.3 !!","")</f>
        <v/>
      </c>
      <c r="L53" s="151" t="str">
        <f>IF(AND(ISNUMBER(E53/E52),E53&gt;E52),"&gt; 6.3 !!","")</f>
        <v/>
      </c>
    </row>
    <row r="54" spans="1:12" s="27" customFormat="1" ht="14.25" x14ac:dyDescent="0.15">
      <c r="A54" s="473" t="s">
        <v>76</v>
      </c>
      <c r="B54" s="56" t="s">
        <v>180</v>
      </c>
      <c r="C54" s="97" t="s">
        <v>15</v>
      </c>
      <c r="D54" s="470"/>
      <c r="E54" s="471"/>
      <c r="H54" s="55" t="str">
        <f t="shared" si="1"/>
        <v>8.3</v>
      </c>
      <c r="I54" s="343" t="str">
        <f t="shared" si="2"/>
        <v>ДРЕВЕСНОВОЛОКНИСТЫЕ ПЛИТЫ</v>
      </c>
      <c r="J54" s="97" t="s">
        <v>15</v>
      </c>
      <c r="K54" s="156">
        <f>D54-(D55+D56+D57)</f>
        <v>0</v>
      </c>
      <c r="L54" s="156">
        <f>E54-(E55+E56+E57)</f>
        <v>0</v>
      </c>
    </row>
    <row r="55" spans="1:12" s="27" customFormat="1" ht="14.25" x14ac:dyDescent="0.15">
      <c r="A55" s="473" t="s">
        <v>77</v>
      </c>
      <c r="B55" s="58" t="s">
        <v>181</v>
      </c>
      <c r="C55" s="97" t="s">
        <v>15</v>
      </c>
      <c r="D55" s="470"/>
      <c r="E55" s="471"/>
      <c r="H55" s="55" t="str">
        <f t="shared" si="1"/>
        <v>8.3.1</v>
      </c>
      <c r="I55" s="346" t="str">
        <f t="shared" si="2"/>
        <v xml:space="preserve">ТВЕРДЫЕ ПЛИТЫ </v>
      </c>
      <c r="J55" s="97" t="s">
        <v>15</v>
      </c>
      <c r="K55" s="150"/>
      <c r="L55" s="151"/>
    </row>
    <row r="56" spans="1:12" s="27" customFormat="1" ht="25.5" x14ac:dyDescent="0.15">
      <c r="A56" s="473" t="s">
        <v>78</v>
      </c>
      <c r="B56" s="659" t="s">
        <v>182</v>
      </c>
      <c r="C56" s="97" t="s">
        <v>15</v>
      </c>
      <c r="D56" s="470"/>
      <c r="E56" s="471"/>
      <c r="H56" s="55" t="str">
        <f t="shared" si="1"/>
        <v>8.3.2</v>
      </c>
      <c r="I56" s="629" t="str">
        <f t="shared" si="2"/>
        <v>ДРЕВЕСНОВОЛОКНИСТЫЕ ПЛИТЫ СРЕДНЕЙ/ВЫСОКОЙ ПЛОТНОСТИ (MDF/HDF)</v>
      </c>
      <c r="J56" s="97" t="s">
        <v>15</v>
      </c>
      <c r="K56" s="150"/>
      <c r="L56" s="151"/>
    </row>
    <row r="57" spans="1:12" s="27" customFormat="1" ht="14.25" x14ac:dyDescent="0.15">
      <c r="A57" s="474" t="s">
        <v>79</v>
      </c>
      <c r="B57" s="67" t="s">
        <v>183</v>
      </c>
      <c r="C57" s="97" t="s">
        <v>15</v>
      </c>
      <c r="D57" s="470"/>
      <c r="E57" s="471"/>
      <c r="H57" s="55" t="str">
        <f t="shared" si="1"/>
        <v>8.3.3</v>
      </c>
      <c r="I57" s="351" t="str">
        <f t="shared" si="2"/>
        <v>ПРОЧИЕ ДРЕВЕСНОВОЛОКНИСТЫЕ ПЛИТЫ</v>
      </c>
      <c r="J57" s="97" t="s">
        <v>15</v>
      </c>
      <c r="K57" s="152"/>
      <c r="L57" s="153"/>
    </row>
    <row r="58" spans="1:12" s="27" customFormat="1" ht="12.75" customHeight="1" x14ac:dyDescent="0.15">
      <c r="A58" s="476" t="s">
        <v>29</v>
      </c>
      <c r="B58" s="411" t="s">
        <v>184</v>
      </c>
      <c r="C58" s="412" t="s">
        <v>209</v>
      </c>
      <c r="D58" s="415"/>
      <c r="E58" s="419"/>
      <c r="H58" s="55" t="str">
        <f t="shared" si="1"/>
        <v>9</v>
      </c>
      <c r="I58" s="350" t="str">
        <f t="shared" si="2"/>
        <v>ДРЕВЕСНАЯ МАССА</v>
      </c>
      <c r="J58" s="98" t="s">
        <v>209</v>
      </c>
      <c r="K58" s="148">
        <f>D58-(D59+D60+D64)</f>
        <v>0</v>
      </c>
      <c r="L58" s="148">
        <f>E58-(E59+E60+E64)</f>
        <v>0</v>
      </c>
    </row>
    <row r="59" spans="1:12" s="27" customFormat="1" ht="12.75" customHeight="1" x14ac:dyDescent="0.15">
      <c r="A59" s="477" t="s">
        <v>80</v>
      </c>
      <c r="B59" s="68" t="s">
        <v>185</v>
      </c>
      <c r="C59" s="98" t="s">
        <v>209</v>
      </c>
      <c r="D59" s="470"/>
      <c r="E59" s="471"/>
      <c r="H59" s="55" t="str">
        <f t="shared" si="1"/>
        <v>9.1</v>
      </c>
      <c r="I59" s="343" t="str">
        <f t="shared" si="2"/>
        <v>МЕХАНИЧЕСКАЯ ДРЕВЕСНАЯ МАССА И ПОЛУЦЕЛЛЮЛОЗА</v>
      </c>
      <c r="J59" s="98" t="s">
        <v>209</v>
      </c>
      <c r="K59" s="150"/>
      <c r="L59" s="151"/>
    </row>
    <row r="60" spans="1:12" s="27" customFormat="1" ht="12.75" customHeight="1" x14ac:dyDescent="0.15">
      <c r="A60" s="477" t="s">
        <v>81</v>
      </c>
      <c r="B60" s="56" t="s">
        <v>186</v>
      </c>
      <c r="C60" s="625" t="s">
        <v>209</v>
      </c>
      <c r="D60" s="470"/>
      <c r="E60" s="471"/>
      <c r="H60" s="55" t="str">
        <f t="shared" si="1"/>
        <v>9.2</v>
      </c>
      <c r="I60" s="343" t="str">
        <f t="shared" si="2"/>
        <v>ЦЕЛЛЮЛОЗА</v>
      </c>
      <c r="J60" s="625" t="s">
        <v>209</v>
      </c>
      <c r="K60" s="156">
        <f>D60-(D61+D63)</f>
        <v>0</v>
      </c>
      <c r="L60" s="156">
        <f>E60-(E61+E63)</f>
        <v>0</v>
      </c>
    </row>
    <row r="61" spans="1:12" s="27" customFormat="1" ht="12.75" customHeight="1" x14ac:dyDescent="0.15">
      <c r="A61" s="477" t="s">
        <v>82</v>
      </c>
      <c r="B61" s="58" t="s">
        <v>187</v>
      </c>
      <c r="C61" s="98" t="s">
        <v>209</v>
      </c>
      <c r="D61" s="470"/>
      <c r="E61" s="471"/>
      <c r="H61" s="55" t="str">
        <f t="shared" si="1"/>
        <v>9.2.1</v>
      </c>
      <c r="I61" s="346" t="str">
        <f t="shared" si="2"/>
        <v>СУЛЬФАТНАЯ ЦЕЛЛЮЛОЗА</v>
      </c>
      <c r="J61" s="98" t="s">
        <v>209</v>
      </c>
      <c r="K61" s="150"/>
      <c r="L61" s="151"/>
    </row>
    <row r="62" spans="1:12" s="27" customFormat="1" ht="12.75" customHeight="1" x14ac:dyDescent="0.15">
      <c r="A62" s="477" t="s">
        <v>83</v>
      </c>
      <c r="B62" s="59" t="s">
        <v>188</v>
      </c>
      <c r="C62" s="98" t="s">
        <v>209</v>
      </c>
      <c r="D62" s="470"/>
      <c r="E62" s="471"/>
      <c r="H62" s="55" t="str">
        <f t="shared" si="1"/>
        <v>9.2.1.1</v>
      </c>
      <c r="I62" s="347" t="str">
        <f t="shared" si="2"/>
        <v xml:space="preserve">в том числе БЕЛЕНАЯ </v>
      </c>
      <c r="J62" s="98" t="s">
        <v>209</v>
      </c>
      <c r="K62" s="150"/>
      <c r="L62" s="151"/>
    </row>
    <row r="63" spans="1:12" s="27" customFormat="1" ht="12.75" customHeight="1" x14ac:dyDescent="0.15">
      <c r="A63" s="477" t="s">
        <v>84</v>
      </c>
      <c r="B63" s="67" t="s">
        <v>189</v>
      </c>
      <c r="C63" s="98" t="s">
        <v>209</v>
      </c>
      <c r="D63" s="470"/>
      <c r="E63" s="471"/>
      <c r="H63" s="55" t="str">
        <f t="shared" si="1"/>
        <v>9.2.2</v>
      </c>
      <c r="I63" s="346" t="str">
        <f t="shared" si="2"/>
        <v>СУЛЬФИТНАЯ ЦЕЛЛЮЛОЗА</v>
      </c>
      <c r="J63" s="98" t="s">
        <v>209</v>
      </c>
      <c r="K63" s="150"/>
      <c r="L63" s="151"/>
    </row>
    <row r="64" spans="1:12" s="27" customFormat="1" ht="12.75" customHeight="1" x14ac:dyDescent="0.15">
      <c r="A64" s="474" t="s">
        <v>85</v>
      </c>
      <c r="B64" s="56" t="s">
        <v>190</v>
      </c>
      <c r="C64" s="98" t="s">
        <v>209</v>
      </c>
      <c r="D64" s="470"/>
      <c r="E64" s="471"/>
      <c r="H64" s="55" t="str">
        <f t="shared" si="1"/>
        <v>9.3</v>
      </c>
      <c r="I64" s="343" t="str">
        <f t="shared" si="2"/>
        <v>ЦЕЛЛЮЛОЗА ДЛЯ ХИМИЧЕСКОЙ ПЕРЕРАБОТКИ</v>
      </c>
      <c r="J64" s="98" t="s">
        <v>209</v>
      </c>
      <c r="K64" s="152"/>
      <c r="L64" s="153"/>
    </row>
    <row r="65" spans="1:17" s="27" customFormat="1" ht="12.75" customHeight="1" x14ac:dyDescent="0.15">
      <c r="A65" s="476" t="s">
        <v>86</v>
      </c>
      <c r="B65" s="411" t="s">
        <v>191</v>
      </c>
      <c r="C65" s="412" t="s">
        <v>209</v>
      </c>
      <c r="D65" s="415"/>
      <c r="E65" s="419"/>
      <c r="H65" s="55" t="str">
        <f t="shared" si="1"/>
        <v>10</v>
      </c>
      <c r="I65" s="350" t="str">
        <f t="shared" si="2"/>
        <v>ПРОЧИЕ ВИДЫ МАССЫ</v>
      </c>
      <c r="J65" s="98" t="s">
        <v>209</v>
      </c>
      <c r="K65" s="148">
        <f>D65-(D66+D67)</f>
        <v>0</v>
      </c>
      <c r="L65" s="149">
        <f>E65-(E66+E67)</f>
        <v>0</v>
      </c>
    </row>
    <row r="66" spans="1:17" s="27" customFormat="1" ht="12.75" customHeight="1" x14ac:dyDescent="0.15">
      <c r="A66" s="473" t="s">
        <v>87</v>
      </c>
      <c r="B66" s="64" t="s">
        <v>192</v>
      </c>
      <c r="C66" s="98" t="s">
        <v>209</v>
      </c>
      <c r="D66" s="470"/>
      <c r="E66" s="471"/>
      <c r="H66" s="55" t="str">
        <f t="shared" si="1"/>
        <v>10.1</v>
      </c>
      <c r="I66" s="352" t="str">
        <f t="shared" si="2"/>
        <v>МАССА ИЗ НЕДРЕВЕСНОГО ВОЛОКНА</v>
      </c>
      <c r="J66" s="98" t="s">
        <v>209</v>
      </c>
      <c r="K66" s="150"/>
      <c r="L66" s="151"/>
    </row>
    <row r="67" spans="1:17" s="27" customFormat="1" ht="12.75" customHeight="1" x14ac:dyDescent="0.15">
      <c r="A67" s="473" t="s">
        <v>30</v>
      </c>
      <c r="B67" s="65" t="s">
        <v>193</v>
      </c>
      <c r="C67" s="98" t="s">
        <v>209</v>
      </c>
      <c r="D67" s="470"/>
      <c r="E67" s="471"/>
      <c r="H67" s="55" t="str">
        <f t="shared" si="1"/>
        <v>10.2</v>
      </c>
      <c r="I67" s="353" t="str">
        <f t="shared" si="2"/>
        <v>МАССА ИЗ РЕКУПЕРИРОВАННОГО ВОЛОКНА</v>
      </c>
      <c r="J67" s="98" t="s">
        <v>209</v>
      </c>
      <c r="K67" s="152"/>
      <c r="L67" s="153"/>
    </row>
    <row r="68" spans="1:17" s="21" customFormat="1" ht="12.75" customHeight="1" x14ac:dyDescent="0.15">
      <c r="A68" s="417" t="s">
        <v>88</v>
      </c>
      <c r="B68" s="411" t="s">
        <v>194</v>
      </c>
      <c r="C68" s="412" t="s">
        <v>209</v>
      </c>
      <c r="D68" s="415"/>
      <c r="E68" s="419"/>
      <c r="H68" s="55" t="str">
        <f t="shared" si="1"/>
        <v>11</v>
      </c>
      <c r="I68" s="354" t="str">
        <f t="shared" si="2"/>
        <v>РЕКУПЕРИРОВАННАЯ БУМАГА</v>
      </c>
      <c r="J68" s="98" t="s">
        <v>209</v>
      </c>
      <c r="K68" s="160"/>
      <c r="L68" s="161"/>
      <c r="Q68" s="27"/>
    </row>
    <row r="69" spans="1:17" s="27" customFormat="1" ht="12.75" customHeight="1" x14ac:dyDescent="0.15">
      <c r="A69" s="476" t="s">
        <v>89</v>
      </c>
      <c r="B69" s="411" t="s">
        <v>195</v>
      </c>
      <c r="C69" s="412" t="s">
        <v>209</v>
      </c>
      <c r="D69" s="415">
        <f>D75+D76+D81</f>
        <v>9</v>
      </c>
      <c r="E69" s="419">
        <f>E75+E76+E81</f>
        <v>9.1999999999999993</v>
      </c>
      <c r="H69" s="55" t="str">
        <f t="shared" si="1"/>
        <v>12</v>
      </c>
      <c r="I69" s="355" t="str">
        <f t="shared" si="2"/>
        <v>БУМАГА И КАРТОН</v>
      </c>
      <c r="J69" s="98" t="s">
        <v>209</v>
      </c>
      <c r="K69" s="148">
        <f>D69-(D70+D75+D76+D81)</f>
        <v>0</v>
      </c>
      <c r="L69" s="148">
        <f>E69-(E70+E75+E76+E81)</f>
        <v>0</v>
      </c>
      <c r="Q69" s="21"/>
    </row>
    <row r="70" spans="1:17" s="27" customFormat="1" ht="12.75" customHeight="1" x14ac:dyDescent="0.15">
      <c r="A70" s="477" t="s">
        <v>31</v>
      </c>
      <c r="B70" s="94" t="s">
        <v>196</v>
      </c>
      <c r="C70" s="625" t="s">
        <v>209</v>
      </c>
      <c r="D70" s="470"/>
      <c r="E70" s="471"/>
      <c r="H70" s="55" t="str">
        <f t="shared" si="1"/>
        <v>12.1</v>
      </c>
      <c r="I70" s="356" t="str">
        <f t="shared" si="2"/>
        <v>ПОЛИГРАФИЧЕСКАЯ БУМАГА</v>
      </c>
      <c r="J70" s="625" t="s">
        <v>209</v>
      </c>
      <c r="K70" s="156">
        <f>D70-(D71+D72+D73+D74)</f>
        <v>0</v>
      </c>
      <c r="L70" s="157">
        <f>E70-(E71+E72+E73+E74)</f>
        <v>0</v>
      </c>
    </row>
    <row r="71" spans="1:17" s="27" customFormat="1" ht="12.75" customHeight="1" x14ac:dyDescent="0.15">
      <c r="A71" s="477" t="s">
        <v>90</v>
      </c>
      <c r="B71" s="66" t="s">
        <v>197</v>
      </c>
      <c r="C71" s="625" t="s">
        <v>209</v>
      </c>
      <c r="D71" s="470"/>
      <c r="E71" s="471"/>
      <c r="H71" s="55" t="str">
        <f t="shared" si="1"/>
        <v>12.1.1</v>
      </c>
      <c r="I71" s="357" t="str">
        <f t="shared" si="2"/>
        <v>ГАЗЕТНАЯ БУМАГА</v>
      </c>
      <c r="J71" s="625" t="s">
        <v>209</v>
      </c>
      <c r="K71" s="150"/>
      <c r="L71" s="151"/>
    </row>
    <row r="72" spans="1:17" s="27" customFormat="1" ht="12.75" customHeight="1" x14ac:dyDescent="0.15">
      <c r="A72" s="477" t="s">
        <v>91</v>
      </c>
      <c r="B72" s="66" t="s">
        <v>198</v>
      </c>
      <c r="C72" s="625" t="s">
        <v>209</v>
      </c>
      <c r="D72" s="470"/>
      <c r="E72" s="471"/>
      <c r="H72" s="55" t="str">
        <f t="shared" si="1"/>
        <v>12.1.2</v>
      </c>
      <c r="I72" s="357" t="str">
        <f t="shared" si="2"/>
        <v>НЕМЕЛОВАННАЯ БУМАГА С СОДЕРЖАНИЕМ ДРЕВЕСНОЙ МАССЫ</v>
      </c>
      <c r="J72" s="625" t="s">
        <v>209</v>
      </c>
      <c r="K72" s="150"/>
      <c r="L72" s="151"/>
    </row>
    <row r="73" spans="1:17" s="27" customFormat="1" ht="12.75" customHeight="1" x14ac:dyDescent="0.15">
      <c r="A73" s="477" t="s">
        <v>92</v>
      </c>
      <c r="B73" s="66" t="s">
        <v>199</v>
      </c>
      <c r="C73" s="625" t="s">
        <v>209</v>
      </c>
      <c r="D73" s="470"/>
      <c r="E73" s="471"/>
      <c r="H73" s="55" t="str">
        <f t="shared" si="1"/>
        <v>12.1.3</v>
      </c>
      <c r="I73" s="357" t="str">
        <f t="shared" si="2"/>
        <v>НЕМЕЛОВАННАЯ БУМАГА БЕЗ СОДЕРЖАНИЯ ДРЕВЕСНОЙ МАССЫ</v>
      </c>
      <c r="J73" s="625" t="s">
        <v>209</v>
      </c>
      <c r="K73" s="150"/>
      <c r="L73" s="151"/>
    </row>
    <row r="74" spans="1:17" s="27" customFormat="1" ht="12.75" customHeight="1" x14ac:dyDescent="0.15">
      <c r="A74" s="477" t="s">
        <v>93</v>
      </c>
      <c r="B74" s="67" t="s">
        <v>200</v>
      </c>
      <c r="C74" s="625" t="s">
        <v>209</v>
      </c>
      <c r="D74" s="470"/>
      <c r="E74" s="471"/>
      <c r="H74" s="55" t="str">
        <f t="shared" si="1"/>
        <v>12.1.4</v>
      </c>
      <c r="I74" s="357" t="str">
        <f t="shared" si="2"/>
        <v>МЕЛОВАННАЯ БУМАГА</v>
      </c>
      <c r="J74" s="625" t="s">
        <v>209</v>
      </c>
      <c r="K74" s="150"/>
      <c r="L74" s="151"/>
    </row>
    <row r="75" spans="1:17" s="27" customFormat="1" ht="12.75" customHeight="1" x14ac:dyDescent="0.15">
      <c r="A75" s="477">
        <v>12.2</v>
      </c>
      <c r="B75" s="68" t="s">
        <v>201</v>
      </c>
      <c r="C75" s="625" t="s">
        <v>209</v>
      </c>
      <c r="D75" s="470">
        <v>1.7</v>
      </c>
      <c r="E75" s="471">
        <v>1.7</v>
      </c>
      <c r="H75" s="55">
        <f t="shared" si="1"/>
        <v>12.2</v>
      </c>
      <c r="I75" s="356" t="str">
        <f t="shared" si="2"/>
        <v>БЫТОВАЯ И ГИГИЕНИЧЕСКАЯ БУМАГА</v>
      </c>
      <c r="J75" s="625" t="s">
        <v>209</v>
      </c>
      <c r="K75" s="150"/>
      <c r="L75" s="151"/>
    </row>
    <row r="76" spans="1:17" s="27" customFormat="1" ht="12.75" customHeight="1" x14ac:dyDescent="0.15">
      <c r="A76" s="477">
        <v>12.3</v>
      </c>
      <c r="B76" s="94" t="s">
        <v>202</v>
      </c>
      <c r="C76" s="625" t="s">
        <v>209</v>
      </c>
      <c r="D76" s="470">
        <v>4.7</v>
      </c>
      <c r="E76" s="471">
        <v>5.5</v>
      </c>
      <c r="H76" s="55">
        <f t="shared" si="1"/>
        <v>12.3</v>
      </c>
      <c r="I76" s="356" t="str">
        <f t="shared" si="2"/>
        <v>УПАКОВОЧНЫЕ МАТЕРИАЛЫ</v>
      </c>
      <c r="J76" s="625" t="s">
        <v>209</v>
      </c>
      <c r="K76" s="156">
        <f>D76-(D77+D78+D79+D80)</f>
        <v>0</v>
      </c>
      <c r="L76" s="156">
        <f>E76-(E77+E78+E79+E80)</f>
        <v>0</v>
      </c>
    </row>
    <row r="77" spans="1:17" s="27" customFormat="1" ht="12.75" customHeight="1" x14ac:dyDescent="0.15">
      <c r="A77" s="477" t="s">
        <v>94</v>
      </c>
      <c r="B77" s="66" t="s">
        <v>203</v>
      </c>
      <c r="C77" s="625" t="s">
        <v>209</v>
      </c>
      <c r="D77" s="470"/>
      <c r="E77" s="471"/>
      <c r="H77" s="55" t="str">
        <f t="shared" si="1"/>
        <v>12.3.1</v>
      </c>
      <c r="I77" s="357" t="str">
        <f t="shared" si="2"/>
        <v>КАРТОНАЖНЫЕ МАТЕРИАЛЫ</v>
      </c>
      <c r="J77" s="625" t="s">
        <v>209</v>
      </c>
      <c r="K77" s="150"/>
      <c r="L77" s="151"/>
    </row>
    <row r="78" spans="1:17" s="27" customFormat="1" ht="12.75" customHeight="1" x14ac:dyDescent="0.15">
      <c r="A78" s="477" t="s">
        <v>95</v>
      </c>
      <c r="B78" s="66" t="s">
        <v>204</v>
      </c>
      <c r="C78" s="625" t="s">
        <v>209</v>
      </c>
      <c r="D78" s="470">
        <v>4.7</v>
      </c>
      <c r="E78" s="471">
        <v>5.5</v>
      </c>
      <c r="H78" s="55" t="str">
        <f t="shared" si="1"/>
        <v>12.3.2</v>
      </c>
      <c r="I78" s="357" t="str">
        <f>B78</f>
        <v>КОРОБОЧНЫЙ КАРТОН</v>
      </c>
      <c r="J78" s="625" t="s">
        <v>209</v>
      </c>
      <c r="K78" s="150"/>
      <c r="L78" s="151"/>
    </row>
    <row r="79" spans="1:17" s="27" customFormat="1" ht="12.75" customHeight="1" x14ac:dyDescent="0.15">
      <c r="A79" s="477" t="s">
        <v>96</v>
      </c>
      <c r="B79" s="66" t="s">
        <v>205</v>
      </c>
      <c r="C79" s="625" t="s">
        <v>209</v>
      </c>
      <c r="D79" s="478"/>
      <c r="E79" s="479"/>
      <c r="H79" s="55" t="str">
        <f>A79</f>
        <v>12.3.3</v>
      </c>
      <c r="I79" s="357" t="str">
        <f>B79</f>
        <v>ОБЕРТОЧНАЯ БУМАГА</v>
      </c>
      <c r="J79" s="625" t="s">
        <v>209</v>
      </c>
      <c r="K79" s="150"/>
      <c r="L79" s="151"/>
    </row>
    <row r="80" spans="1:17" s="27" customFormat="1" ht="27" customHeight="1" x14ac:dyDescent="0.15">
      <c r="A80" s="477" t="s">
        <v>97</v>
      </c>
      <c r="B80" s="630" t="s">
        <v>206</v>
      </c>
      <c r="C80" s="625" t="s">
        <v>209</v>
      </c>
      <c r="D80" s="478"/>
      <c r="E80" s="479"/>
      <c r="H80" s="55" t="str">
        <f>A80</f>
        <v>12.3.4</v>
      </c>
      <c r="I80" s="629" t="str">
        <f>B80</f>
        <v>ПРОЧИЕ СОРТА БУМАГИ, ИСПОЛЬЗУЕМЫЕ ГЛАВНЫМ ОБРАЗОМ ДЛЯ ЦЕЛЕЙ УПАКОВКИ</v>
      </c>
      <c r="J80" s="625" t="s">
        <v>209</v>
      </c>
      <c r="K80" s="150"/>
      <c r="L80" s="151"/>
    </row>
    <row r="81" spans="1:17" s="27" customFormat="1" ht="27" customHeight="1" thickBot="1" x14ac:dyDescent="0.2">
      <c r="A81" s="480">
        <v>12.4</v>
      </c>
      <c r="B81" s="626" t="s">
        <v>207</v>
      </c>
      <c r="C81" s="481" t="s">
        <v>209</v>
      </c>
      <c r="D81" s="481">
        <v>2.6</v>
      </c>
      <c r="E81" s="482">
        <v>2</v>
      </c>
      <c r="H81" s="162">
        <f>A81</f>
        <v>12.4</v>
      </c>
      <c r="I81" s="664" t="str">
        <f>B81</f>
        <v>ПРОЧИЕ СОРТА БУМАГИ И КАРТОНА (НЕ ВКЛЮЧЕННЫЕ В ДРУГИЕ КАТЕГОРИИ)</v>
      </c>
      <c r="J81" s="625" t="s">
        <v>209</v>
      </c>
      <c r="K81" s="152"/>
      <c r="L81" s="153"/>
    </row>
    <row r="82" spans="1:17" s="27" customFormat="1" ht="16.5" customHeight="1" x14ac:dyDescent="0.15">
      <c r="A82" s="238"/>
      <c r="B82" s="191" t="s">
        <v>208</v>
      </c>
      <c r="C82" s="238"/>
      <c r="D82" s="239"/>
      <c r="E82" s="29"/>
      <c r="H82" s="26" t="s">
        <v>0</v>
      </c>
      <c r="I82" s="191" t="s">
        <v>208</v>
      </c>
    </row>
    <row r="83" spans="1:17" s="27" customFormat="1" ht="12.75" customHeight="1" x14ac:dyDescent="0.15">
      <c r="A83" s="238"/>
      <c r="B83" s="190"/>
      <c r="C83" s="238"/>
      <c r="D83" s="239"/>
      <c r="E83" s="29"/>
      <c r="H83" s="26" t="s">
        <v>0</v>
      </c>
    </row>
    <row r="84" spans="1:17" ht="12.75" customHeight="1" x14ac:dyDescent="0.2">
      <c r="A84" s="240"/>
      <c r="B84" s="240"/>
      <c r="C84" s="240"/>
      <c r="D84" s="240"/>
      <c r="H84" s="26" t="s">
        <v>0</v>
      </c>
      <c r="Q84" s="27"/>
    </row>
    <row r="85" spans="1:17" ht="12.75" customHeight="1" x14ac:dyDescent="0.2">
      <c r="A85" s="240"/>
      <c r="B85" s="240"/>
      <c r="C85" s="240"/>
      <c r="D85" s="240"/>
      <c r="H85" s="26" t="s">
        <v>0</v>
      </c>
    </row>
    <row r="86" spans="1:17" ht="12.75" customHeight="1" x14ac:dyDescent="0.2">
      <c r="A86" s="240"/>
      <c r="B86" s="240"/>
      <c r="C86" s="240"/>
      <c r="D86" s="240"/>
      <c r="H86" s="26" t="s">
        <v>0</v>
      </c>
    </row>
    <row r="87" spans="1:17" ht="12.75" customHeight="1" x14ac:dyDescent="0.2">
      <c r="A87" s="240"/>
      <c r="B87" s="240"/>
      <c r="C87" s="240"/>
      <c r="D87" s="240"/>
    </row>
    <row r="88" spans="1:17" ht="12.75" customHeight="1" x14ac:dyDescent="0.2">
      <c r="A88" s="240"/>
      <c r="B88" s="240"/>
      <c r="C88" s="240"/>
      <c r="D88" s="240"/>
    </row>
    <row r="89" spans="1:17" ht="12.75" customHeight="1" x14ac:dyDescent="0.2">
      <c r="A89" s="240"/>
      <c r="B89" s="240"/>
      <c r="C89" s="240"/>
      <c r="D89" s="240"/>
    </row>
    <row r="90" spans="1:17" ht="12.75" customHeight="1" x14ac:dyDescent="0.2">
      <c r="A90" s="240"/>
      <c r="B90" s="240"/>
      <c r="C90" s="240"/>
      <c r="D90" s="240"/>
    </row>
    <row r="91" spans="1:17" ht="12.75" customHeight="1" x14ac:dyDescent="0.2">
      <c r="A91" s="240"/>
      <c r="B91" s="240"/>
      <c r="C91" s="240"/>
      <c r="D91" s="240"/>
    </row>
    <row r="92" spans="1:17" ht="12.75" customHeight="1" x14ac:dyDescent="0.2">
      <c r="A92" s="240"/>
      <c r="B92" s="240"/>
      <c r="C92" s="240"/>
      <c r="D92" s="240"/>
    </row>
    <row r="93" spans="1:17" ht="12.75" customHeight="1" x14ac:dyDescent="0.2">
      <c r="A93" s="240"/>
      <c r="B93" s="240"/>
      <c r="C93" s="240"/>
      <c r="D93" s="240"/>
    </row>
    <row r="94" spans="1:17" ht="12.75" customHeight="1" x14ac:dyDescent="0.2">
      <c r="A94" s="240"/>
      <c r="B94" s="240"/>
      <c r="C94" s="240"/>
      <c r="D94" s="240"/>
    </row>
    <row r="95" spans="1:17" ht="12.75" customHeight="1" x14ac:dyDescent="0.2">
      <c r="A95" s="240"/>
      <c r="B95" s="240"/>
      <c r="C95" s="240"/>
      <c r="D95" s="240"/>
    </row>
    <row r="96" spans="1:17" ht="12.75" customHeight="1" x14ac:dyDescent="0.2">
      <c r="A96" s="240"/>
      <c r="B96" s="240"/>
      <c r="C96" s="240"/>
      <c r="D96" s="240"/>
    </row>
    <row r="97" spans="1:38" ht="12.75" customHeight="1" x14ac:dyDescent="0.2">
      <c r="A97" s="240"/>
      <c r="B97" s="240"/>
      <c r="C97" s="240"/>
      <c r="D97" s="240"/>
    </row>
    <row r="98" spans="1:38" ht="12.75" customHeight="1" x14ac:dyDescent="0.2">
      <c r="A98" s="240"/>
      <c r="B98" s="240"/>
      <c r="C98" s="240"/>
      <c r="D98" s="240"/>
    </row>
    <row r="99" spans="1:38" ht="12.75" customHeight="1" x14ac:dyDescent="0.2">
      <c r="A99" s="240"/>
      <c r="B99" s="240"/>
      <c r="C99" s="240"/>
      <c r="D99" s="240"/>
    </row>
    <row r="100" spans="1:38" ht="12.75" customHeight="1" x14ac:dyDescent="0.2">
      <c r="A100" s="240"/>
      <c r="B100" s="240"/>
      <c r="C100" s="240"/>
      <c r="D100" s="240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20" t="s">
        <v>0</v>
      </c>
      <c r="AJ107" s="20" t="s">
        <v>0</v>
      </c>
      <c r="AK107" s="20" t="s">
        <v>0</v>
      </c>
      <c r="AL107" s="20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sheetProtection sheet="1" objects="1" scenarios="1"/>
  <customSheetViews>
    <customSheetView guid="{E59B5840-EF58-11D3-B672-B1E0953C1B26}" scale="75" showPageBreaks="1" showGridLines="0" printArea="1" hiddenRows="1" showRuler="0" topLeftCell="A4">
      <selection activeCell="D10" sqref="D10"/>
      <pageMargins left="0.39370078740157483" right="0.39370078740157483" top="0.19685039370078741" bottom="0.19685039370078741" header="0.19685039370078741" footer="0.19685039370078741"/>
      <printOptions horizontalCentered="1"/>
      <pageSetup paperSize="9" scale="70" orientation="portrait" r:id="rId1"/>
      <headerFooter alignWithMargins="0"/>
    </customSheetView>
  </customSheetViews>
  <mergeCells count="15">
    <mergeCell ref="W8:Y9"/>
    <mergeCell ref="Q11:Q12"/>
    <mergeCell ref="K7:L8"/>
    <mergeCell ref="C3:E3"/>
    <mergeCell ref="C5:E5"/>
    <mergeCell ref="I7:I8"/>
    <mergeCell ref="A12:E12"/>
    <mergeCell ref="I30:L30"/>
    <mergeCell ref="I12:L12"/>
    <mergeCell ref="A30:E30"/>
    <mergeCell ref="C10:C11"/>
    <mergeCell ref="A5:B6"/>
    <mergeCell ref="A7:B7"/>
    <mergeCell ref="A8:B8"/>
    <mergeCell ref="C8:D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57" orientation="portrait" r:id="rId2"/>
  <headerFooter alignWithMargins="0"/>
  <colBreaks count="1" manualBreakCount="1">
    <brk id="5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T101"/>
  <sheetViews>
    <sheetView showGridLines="0" tabSelected="1" zoomScale="85" zoomScaleNormal="85" zoomScaleSheetLayoutView="75" workbookViewId="0">
      <selection activeCell="G22" sqref="G22"/>
    </sheetView>
  </sheetViews>
  <sheetFormatPr defaultColWidth="9.625" defaultRowHeight="12.75" customHeight="1" x14ac:dyDescent="0.2"/>
  <cols>
    <col min="1" max="1" width="8.25" style="6" customWidth="1"/>
    <col min="2" max="2" width="74.625" style="7" customWidth="1"/>
    <col min="3" max="3" width="13.375" style="638" customWidth="1"/>
    <col min="4" max="11" width="16" style="7" customWidth="1"/>
    <col min="12" max="12" width="9.625" style="86"/>
    <col min="13" max="13" width="9.625" style="86" customWidth="1"/>
    <col min="14" max="14" width="9.375" style="7" customWidth="1"/>
    <col min="15" max="15" width="75.25" style="7" customWidth="1"/>
    <col min="16" max="16" width="12.75" style="7" customWidth="1"/>
    <col min="17" max="26" width="10.75" style="7" customWidth="1"/>
    <col min="27" max="27" width="74.375" style="7" customWidth="1"/>
    <col min="28" max="28" width="13" style="7" customWidth="1"/>
    <col min="29" max="29" width="14.375" style="7" customWidth="1"/>
    <col min="30" max="30" width="12.875" style="7" customWidth="1"/>
    <col min="31" max="31" width="12.625" style="7" customWidth="1"/>
    <col min="32" max="32" width="10.875" style="7" customWidth="1"/>
    <col min="33" max="33" width="12.625" style="7" customWidth="1"/>
    <col min="34" max="34" width="1.625" style="7" customWidth="1"/>
    <col min="35" max="35" width="12.625" style="7" customWidth="1"/>
    <col min="36" max="36" width="1.625" style="7" customWidth="1"/>
    <col min="37" max="37" width="12.625" style="7" customWidth="1"/>
    <col min="38" max="38" width="1.625" style="7" customWidth="1"/>
    <col min="39" max="39" width="12.625" style="7" customWidth="1"/>
    <col min="40" max="40" width="1.625" style="7" customWidth="1"/>
    <col min="41" max="41" width="12.625" style="7" customWidth="1"/>
    <col min="42" max="42" width="1.625" style="7" customWidth="1"/>
    <col min="43" max="43" width="12.625" style="7" customWidth="1"/>
    <col min="44" max="44" width="1.625" style="7" customWidth="1"/>
    <col min="45" max="45" width="12.625" style="7" customWidth="1"/>
    <col min="46" max="46" width="1.625" style="7" customWidth="1"/>
    <col min="47" max="16384" width="9.625" style="7"/>
  </cols>
  <sheetData>
    <row r="1" spans="1:2594" s="51" customFormat="1" ht="4.5" customHeight="1" thickBot="1" x14ac:dyDescent="0.25">
      <c r="A1" s="87"/>
      <c r="B1" s="88"/>
      <c r="C1" s="631"/>
      <c r="D1" s="88">
        <v>61</v>
      </c>
      <c r="E1" s="88">
        <v>62</v>
      </c>
      <c r="F1" s="88">
        <v>61</v>
      </c>
      <c r="G1" s="88">
        <v>62</v>
      </c>
      <c r="H1" s="88">
        <v>91</v>
      </c>
      <c r="I1" s="88">
        <v>92</v>
      </c>
      <c r="J1" s="88">
        <v>91</v>
      </c>
      <c r="K1" s="88">
        <v>92</v>
      </c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spans="1:2594" ht="15" customHeight="1" thickTop="1" x14ac:dyDescent="0.25">
      <c r="A2" s="118"/>
      <c r="B2" s="119"/>
      <c r="C2" s="710" t="s">
        <v>211</v>
      </c>
      <c r="D2" s="710"/>
      <c r="E2" s="710"/>
      <c r="F2" s="711"/>
      <c r="G2" s="566" t="s">
        <v>141</v>
      </c>
      <c r="H2" s="705" t="s">
        <v>304</v>
      </c>
      <c r="I2" s="706"/>
      <c r="J2" s="566" t="s">
        <v>142</v>
      </c>
      <c r="K2" s="665" t="s">
        <v>305</v>
      </c>
      <c r="M2" s="17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594" ht="15" customHeight="1" x14ac:dyDescent="0.25">
      <c r="A3" s="120"/>
      <c r="B3" s="17"/>
      <c r="C3" s="712"/>
      <c r="D3" s="712"/>
      <c r="E3" s="712"/>
      <c r="F3" s="713"/>
      <c r="G3" s="568" t="s">
        <v>302</v>
      </c>
      <c r="H3" s="243"/>
      <c r="I3" s="244"/>
      <c r="J3" s="245"/>
      <c r="K3" s="666"/>
      <c r="M3" s="17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594" ht="17.100000000000001" customHeight="1" x14ac:dyDescent="0.25">
      <c r="A4" s="120"/>
      <c r="B4" s="17"/>
      <c r="C4" s="714" t="s">
        <v>140</v>
      </c>
      <c r="D4" s="714"/>
      <c r="E4" s="714"/>
      <c r="F4" s="684"/>
      <c r="G4" s="567" t="s">
        <v>144</v>
      </c>
      <c r="H4" s="244"/>
      <c r="I4" s="244"/>
      <c r="J4" s="245"/>
      <c r="K4" s="246"/>
      <c r="M4" s="17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721" t="s">
        <v>295</v>
      </c>
      <c r="AA4" s="721"/>
      <c r="AB4" s="721"/>
    </row>
    <row r="5" spans="1:2594" ht="17.100000000000001" customHeight="1" x14ac:dyDescent="0.45">
      <c r="A5" s="120"/>
      <c r="B5" s="73" t="s">
        <v>0</v>
      </c>
      <c r="C5" s="715" t="s">
        <v>212</v>
      </c>
      <c r="D5" s="715"/>
      <c r="E5" s="715"/>
      <c r="F5" s="716"/>
      <c r="G5" s="567" t="s">
        <v>145</v>
      </c>
      <c r="H5" s="244"/>
      <c r="I5" s="248"/>
      <c r="J5" s="290" t="s">
        <v>146</v>
      </c>
      <c r="K5" s="246"/>
      <c r="M5" s="17"/>
      <c r="N5" s="86"/>
      <c r="O5" s="658" t="s">
        <v>297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721"/>
      <c r="AA5" s="721"/>
      <c r="AB5" s="721"/>
    </row>
    <row r="6" spans="1:2594" ht="17.100000000000001" customHeight="1" thickBot="1" x14ac:dyDescent="0.4">
      <c r="A6" s="120"/>
      <c r="B6" s="164"/>
      <c r="C6" s="163"/>
      <c r="D6" s="165"/>
      <c r="E6" s="165"/>
      <c r="F6" s="17"/>
      <c r="G6" s="568" t="s">
        <v>147</v>
      </c>
      <c r="H6" s="668"/>
      <c r="I6" s="244"/>
      <c r="J6" s="245"/>
      <c r="K6" s="246"/>
      <c r="M6" s="17"/>
      <c r="N6" s="86"/>
      <c r="O6" s="17"/>
      <c r="P6" s="17"/>
      <c r="Q6" s="86"/>
      <c r="R6" s="86"/>
      <c r="S6" s="86"/>
      <c r="T6" s="170" t="str">
        <f>G2</f>
        <v>Страна:</v>
      </c>
      <c r="U6" s="717" t="str">
        <f>H2</f>
        <v xml:space="preserve">Армеия </v>
      </c>
      <c r="V6" s="717"/>
      <c r="W6" s="717"/>
      <c r="X6" s="717"/>
      <c r="Y6" s="209"/>
      <c r="Z6" s="209"/>
      <c r="AA6" s="209"/>
      <c r="AC6" s="228" t="str">
        <f>G2</f>
        <v>Страна:</v>
      </c>
      <c r="AD6" s="208" t="str">
        <f>H2</f>
        <v xml:space="preserve">Армеия </v>
      </c>
    </row>
    <row r="7" spans="1:2594" ht="16.5" customHeight="1" x14ac:dyDescent="0.3">
      <c r="A7" s="121"/>
      <c r="B7" s="720" t="s">
        <v>213</v>
      </c>
      <c r="C7" s="720"/>
      <c r="D7" s="720"/>
      <c r="E7" s="232" t="s">
        <v>308</v>
      </c>
      <c r="F7" s="192" t="s">
        <v>0</v>
      </c>
      <c r="G7" s="100" t="s">
        <v>0</v>
      </c>
      <c r="H7" s="166"/>
      <c r="I7" s="166"/>
      <c r="J7" s="167"/>
      <c r="K7" s="168"/>
      <c r="M7" s="17"/>
      <c r="N7" s="594"/>
      <c r="O7" s="595" t="s">
        <v>212</v>
      </c>
      <c r="P7" s="596"/>
      <c r="Q7" s="718" t="s">
        <v>218</v>
      </c>
      <c r="R7" s="718"/>
      <c r="S7" s="718"/>
      <c r="T7" s="718"/>
      <c r="U7" s="718"/>
      <c r="V7" s="718"/>
      <c r="W7" s="718"/>
      <c r="X7" s="719"/>
      <c r="Y7" s="205"/>
      <c r="Z7" s="212"/>
      <c r="AA7" s="200"/>
      <c r="AB7" s="213"/>
      <c r="AC7" s="214"/>
      <c r="AD7" s="215"/>
    </row>
    <row r="8" spans="1:2594" s="12" customFormat="1" ht="13.5" customHeight="1" x14ac:dyDescent="0.25">
      <c r="A8" s="122" t="s">
        <v>149</v>
      </c>
      <c r="B8" s="3" t="s">
        <v>0</v>
      </c>
      <c r="C8" s="90" t="s">
        <v>151</v>
      </c>
      <c r="D8" s="700" t="s">
        <v>214</v>
      </c>
      <c r="E8" s="701"/>
      <c r="F8" s="702"/>
      <c r="G8" s="703"/>
      <c r="H8" s="702" t="s">
        <v>215</v>
      </c>
      <c r="I8" s="702"/>
      <c r="J8" s="702"/>
      <c r="K8" s="707"/>
      <c r="L8" s="185"/>
      <c r="M8" s="186"/>
      <c r="N8" s="91" t="str">
        <f>A8</f>
        <v>Код</v>
      </c>
      <c r="O8" s="54"/>
      <c r="P8" s="93"/>
      <c r="Q8" s="701" t="str">
        <f>D8</f>
        <v>ИМПОРТ</v>
      </c>
      <c r="R8" s="701"/>
      <c r="S8" s="701"/>
      <c r="T8" s="703"/>
      <c r="U8" s="702" t="str">
        <f>H8</f>
        <v>ЭКСПОРТ</v>
      </c>
      <c r="V8" s="702" t="s">
        <v>0</v>
      </c>
      <c r="W8" s="702" t="s">
        <v>0</v>
      </c>
      <c r="X8" s="703" t="s">
        <v>0</v>
      </c>
      <c r="Y8" s="201"/>
      <c r="Z8" s="656" t="str">
        <f>A8</f>
        <v>Код</v>
      </c>
      <c r="AA8" s="201"/>
      <c r="AB8" s="216" t="s">
        <v>0</v>
      </c>
      <c r="AC8" s="708" t="s">
        <v>296</v>
      </c>
      <c r="AD8" s="709"/>
      <c r="AE8" s="12" t="s">
        <v>0</v>
      </c>
    </row>
    <row r="9" spans="1:2594" ht="11.25" customHeight="1" x14ac:dyDescent="0.25">
      <c r="A9" s="122" t="s">
        <v>150</v>
      </c>
      <c r="B9" s="41" t="s">
        <v>148</v>
      </c>
      <c r="C9" s="91" t="s">
        <v>216</v>
      </c>
      <c r="D9" s="699">
        <v>2016</v>
      </c>
      <c r="E9" s="698"/>
      <c r="F9" s="699">
        <f>D9+1</f>
        <v>2017</v>
      </c>
      <c r="G9" s="698"/>
      <c r="H9" s="697">
        <f>D9</f>
        <v>2016</v>
      </c>
      <c r="I9" s="698"/>
      <c r="J9" s="699">
        <f>F9</f>
        <v>2017</v>
      </c>
      <c r="K9" s="704"/>
      <c r="L9" s="187"/>
      <c r="M9" s="188"/>
      <c r="N9" s="597" t="str">
        <f>A9</f>
        <v>товара</v>
      </c>
      <c r="O9" s="54"/>
      <c r="P9" s="96"/>
      <c r="Q9" s="697">
        <f>D9</f>
        <v>2016</v>
      </c>
      <c r="R9" s="698" t="s">
        <v>0</v>
      </c>
      <c r="S9" s="699">
        <f>F9</f>
        <v>2017</v>
      </c>
      <c r="T9" s="698" t="s">
        <v>0</v>
      </c>
      <c r="U9" s="697">
        <f>H9</f>
        <v>2016</v>
      </c>
      <c r="V9" s="698" t="s">
        <v>0</v>
      </c>
      <c r="W9" s="699">
        <f>J9</f>
        <v>2017</v>
      </c>
      <c r="X9" s="698" t="s">
        <v>0</v>
      </c>
      <c r="Y9" s="95"/>
      <c r="Z9" s="657" t="str">
        <f>A9</f>
        <v>товара</v>
      </c>
      <c r="AA9" s="95"/>
      <c r="AB9" s="216" t="s">
        <v>0</v>
      </c>
      <c r="AC9" s="592">
        <f>H9</f>
        <v>2016</v>
      </c>
      <c r="AD9" s="663">
        <f>F9</f>
        <v>2017</v>
      </c>
      <c r="AE9" s="7" t="s">
        <v>0</v>
      </c>
    </row>
    <row r="10" spans="1:2594" ht="14.25" customHeight="1" x14ac:dyDescent="0.2">
      <c r="A10" s="123" t="s">
        <v>0</v>
      </c>
      <c r="B10" s="116"/>
      <c r="C10" s="47" t="s">
        <v>0</v>
      </c>
      <c r="D10" s="117" t="s">
        <v>152</v>
      </c>
      <c r="E10" s="117" t="s">
        <v>217</v>
      </c>
      <c r="F10" s="117" t="s">
        <v>152</v>
      </c>
      <c r="G10" s="117" t="s">
        <v>217</v>
      </c>
      <c r="H10" s="117" t="s">
        <v>152</v>
      </c>
      <c r="I10" s="117" t="s">
        <v>217</v>
      </c>
      <c r="J10" s="117" t="s">
        <v>152</v>
      </c>
      <c r="K10" s="124" t="s">
        <v>217</v>
      </c>
      <c r="L10" s="188"/>
      <c r="M10" s="188"/>
      <c r="N10" s="598" t="str">
        <f>A10</f>
        <v xml:space="preserve"> </v>
      </c>
      <c r="O10" s="363"/>
      <c r="P10" s="110"/>
      <c r="Q10" s="95" t="str">
        <f>D10</f>
        <v>Объем</v>
      </c>
      <c r="R10" s="90" t="str">
        <f>E10</f>
        <v>Стоимость</v>
      </c>
      <c r="S10" s="41" t="str">
        <f>F10</f>
        <v>Объем</v>
      </c>
      <c r="T10" s="90" t="str">
        <f>G10</f>
        <v>Стоимость</v>
      </c>
      <c r="U10" s="42" t="str">
        <f>H10</f>
        <v>Объем</v>
      </c>
      <c r="V10" s="90" t="str">
        <f>I10</f>
        <v>Стоимость</v>
      </c>
      <c r="W10" s="41" t="str">
        <f>J10</f>
        <v>Объем</v>
      </c>
      <c r="X10" s="90" t="str">
        <f>K10</f>
        <v>Стоимость</v>
      </c>
      <c r="Y10" s="95"/>
      <c r="Z10" s="297" t="str">
        <f>A10</f>
        <v xml:space="preserve"> </v>
      </c>
      <c r="AA10" s="204"/>
      <c r="AB10" s="211" t="s">
        <v>0</v>
      </c>
      <c r="AC10" s="294"/>
      <c r="AD10" s="295"/>
    </row>
    <row r="11" spans="1:2594" s="103" customFormat="1" ht="15" customHeight="1" x14ac:dyDescent="0.15">
      <c r="A11" s="125">
        <v>1</v>
      </c>
      <c r="B11" s="101" t="s">
        <v>154</v>
      </c>
      <c r="C11" s="410" t="s">
        <v>155</v>
      </c>
      <c r="D11" s="358">
        <v>0.93676999999999999</v>
      </c>
      <c r="E11" s="358">
        <v>203.78299999999999</v>
      </c>
      <c r="F11" s="358" t="s">
        <v>306</v>
      </c>
      <c r="G11" s="358">
        <v>344.89100000000002</v>
      </c>
      <c r="H11" s="358">
        <v>0</v>
      </c>
      <c r="I11" s="358">
        <v>0</v>
      </c>
      <c r="J11" s="358">
        <v>0</v>
      </c>
      <c r="K11" s="133">
        <v>0</v>
      </c>
      <c r="L11" s="189"/>
      <c r="M11" s="190"/>
      <c r="N11" s="599">
        <f t="shared" ref="N11:O18" si="0">A11</f>
        <v>1</v>
      </c>
      <c r="O11" s="101" t="str">
        <f t="shared" si="0"/>
        <v>КРУГЛЫЙ ЛЕС (НЕОБРАБОТАННЫЕ ЛЕСОМАТЕРИАЛЫ)</v>
      </c>
      <c r="P11" s="410" t="s">
        <v>155</v>
      </c>
      <c r="Q11" s="171" t="e">
        <f>D11-(D12+D15)</f>
        <v>#VALUE!</v>
      </c>
      <c r="R11" s="172">
        <f t="shared" ref="R11:X11" si="1">E11-(E12+E15)</f>
        <v>0</v>
      </c>
      <c r="S11" s="172" t="e">
        <f t="shared" si="1"/>
        <v>#VALUE!</v>
      </c>
      <c r="T11" s="172">
        <f t="shared" si="1"/>
        <v>0</v>
      </c>
      <c r="U11" s="172">
        <f t="shared" si="1"/>
        <v>0</v>
      </c>
      <c r="V11" s="172">
        <f t="shared" si="1"/>
        <v>0</v>
      </c>
      <c r="W11" s="172">
        <f t="shared" si="1"/>
        <v>0</v>
      </c>
      <c r="X11" s="600">
        <f t="shared" si="1"/>
        <v>0</v>
      </c>
      <c r="Y11" s="210"/>
      <c r="Z11" s="218">
        <f>A11</f>
        <v>1</v>
      </c>
      <c r="AA11" s="101" t="str">
        <f t="shared" ref="AA11:AA20" si="2">B11</f>
        <v>КРУГЛЫЙ ЛЕС (НЕОБРАБОТАННЫЕ ЛЕСОМАТЕРИАЛЫ)</v>
      </c>
      <c r="AB11" s="410" t="s">
        <v>155</v>
      </c>
      <c r="AC11" s="220">
        <f>IF(ISNUMBER('CB1-Производство'!D13+D11-H11),'CB1-Производство'!D13+D11-H11,IF(ISNUMBER(H11-D11),"NT " &amp; H11-D11,"…"))</f>
        <v>3.1367700000000003</v>
      </c>
      <c r="AD11" s="221" t="str">
        <f>IF(ISNUMBER('CB1-Производство'!E13+F11-J11),'CB1-Производство'!E13+F11-J11,IF(ISNUMBER(J11-F11),"NT " &amp; J11-F11,"…"))</f>
        <v>…</v>
      </c>
      <c r="AE11" s="462" t="s">
        <v>0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</row>
    <row r="12" spans="1:2594" s="15" customFormat="1" ht="30" x14ac:dyDescent="0.15">
      <c r="A12" s="127">
        <v>1.1000000000000001</v>
      </c>
      <c r="B12" s="623" t="s">
        <v>157</v>
      </c>
      <c r="C12" s="97" t="s">
        <v>155</v>
      </c>
      <c r="D12" s="44">
        <v>0</v>
      </c>
      <c r="E12" s="44">
        <v>0</v>
      </c>
      <c r="F12" s="44" t="s">
        <v>307</v>
      </c>
      <c r="G12" s="44">
        <v>0.35099999999999998</v>
      </c>
      <c r="H12" s="359">
        <v>0</v>
      </c>
      <c r="I12" s="44">
        <v>0</v>
      </c>
      <c r="J12" s="44">
        <v>0</v>
      </c>
      <c r="K12" s="131">
        <v>0</v>
      </c>
      <c r="L12" s="189"/>
      <c r="M12" s="190"/>
      <c r="N12" s="601">
        <f t="shared" si="0"/>
        <v>1.1000000000000001</v>
      </c>
      <c r="O12" s="456" t="str">
        <f t="shared" si="0"/>
        <v>ТОПЛИВНАЯ ДРЕВЕСИНА (ВКЛЮЧАЯ ДРЕВЕСИНУ ДЛЯ ПРОИЗВОДСТВА ДРЕВЕСНОГО УГЛЯ)</v>
      </c>
      <c r="P12" s="97" t="s">
        <v>155</v>
      </c>
      <c r="Q12" s="459">
        <f>D12-(D13+D14)</f>
        <v>0</v>
      </c>
      <c r="R12" s="173">
        <f t="shared" ref="R12:X12" si="3">E12-(E13+E14)</f>
        <v>0</v>
      </c>
      <c r="S12" s="173" t="e">
        <f t="shared" si="3"/>
        <v>#VALUE!</v>
      </c>
      <c r="T12" s="173">
        <f t="shared" si="3"/>
        <v>0</v>
      </c>
      <c r="U12" s="173">
        <f t="shared" si="3"/>
        <v>0</v>
      </c>
      <c r="V12" s="173">
        <f t="shared" si="3"/>
        <v>0</v>
      </c>
      <c r="W12" s="173">
        <f t="shared" si="3"/>
        <v>0</v>
      </c>
      <c r="X12" s="198">
        <f t="shared" si="3"/>
        <v>0</v>
      </c>
      <c r="Y12" s="191"/>
      <c r="Z12" s="298">
        <f t="shared" ref="Z12:AA69" si="4">A12</f>
        <v>1.1000000000000001</v>
      </c>
      <c r="AA12" s="456" t="str">
        <f t="shared" si="2"/>
        <v>ТОПЛИВНАЯ ДРЕВЕСИНА (ВКЛЮЧАЯ ДРЕВЕСИНУ ДЛЯ ПРОИЗВОДСТВА ДРЕВЕСНОГО УГЛЯ)</v>
      </c>
      <c r="AB12" s="97" t="s">
        <v>155</v>
      </c>
      <c r="AC12" s="296">
        <f>IF(ISNUMBER('CB1-Производство'!D14+D12-H12),'CB1-Производство'!D14+D12-H12,IF(ISNUMBER(H12-D12),"NT " &amp; H12-D12,"…"))</f>
        <v>0</v>
      </c>
      <c r="AD12" s="231" t="str">
        <f>IF(ISNUMBER('CB1-Производство'!E14+F12-J12),'CB1-Производство'!E14+F12-J12,IF(ISNUMBER(J12-F12),"NT " &amp; J12-F12,"…"))</f>
        <v>…</v>
      </c>
    </row>
    <row r="13" spans="1:2594" s="15" customFormat="1" ht="15" customHeight="1" x14ac:dyDescent="0.15">
      <c r="A13" s="505" t="s">
        <v>3</v>
      </c>
      <c r="B13" s="63" t="s">
        <v>158</v>
      </c>
      <c r="C13" s="97" t="s">
        <v>155</v>
      </c>
      <c r="D13" s="44">
        <v>0</v>
      </c>
      <c r="E13" s="44">
        <v>0</v>
      </c>
      <c r="F13" s="44" t="s">
        <v>307</v>
      </c>
      <c r="G13" s="46">
        <v>0.35099999999999998</v>
      </c>
      <c r="H13" s="44">
        <v>0</v>
      </c>
      <c r="I13" s="44">
        <v>0</v>
      </c>
      <c r="J13" s="44">
        <v>0</v>
      </c>
      <c r="K13" s="129">
        <v>0</v>
      </c>
      <c r="L13" s="189"/>
      <c r="M13" s="190"/>
      <c r="N13" s="601" t="str">
        <f t="shared" ref="N13:N14" si="5">A13</f>
        <v>1.1.C</v>
      </c>
      <c r="O13" s="33" t="str">
        <f t="shared" ref="O13:O14" si="6">B13</f>
        <v>Хвойные породы</v>
      </c>
      <c r="P13" s="97" t="s">
        <v>155</v>
      </c>
      <c r="Q13" s="173"/>
      <c r="R13" s="173"/>
      <c r="S13" s="173"/>
      <c r="T13" s="173"/>
      <c r="U13" s="173"/>
      <c r="V13" s="173"/>
      <c r="W13" s="173"/>
      <c r="X13" s="198"/>
      <c r="Y13" s="191"/>
      <c r="Z13" s="298" t="str">
        <f t="shared" ref="Z13:Z14" si="7">A13</f>
        <v>1.1.C</v>
      </c>
      <c r="AA13" s="33" t="str">
        <f t="shared" ref="AA13:AA14" si="8">B13</f>
        <v>Хвойные породы</v>
      </c>
      <c r="AB13" s="97" t="s">
        <v>155</v>
      </c>
      <c r="AC13" s="296">
        <f>IF(ISNUMBER('CB1-Производство'!D15+D13-H13),'CB1-Производство'!D15+D13-H13,IF(ISNUMBER(H13-D13),"NT " &amp; H13-D13,"…"))</f>
        <v>0</v>
      </c>
      <c r="AD13" s="231" t="str">
        <f>IF(ISNUMBER('CB1-Производство'!E15+F13-J13),'CB1-Производство'!E15+F13-J13,IF(ISNUMBER(J13-F13),"NT " &amp; J13-F13,"…"))</f>
        <v>…</v>
      </c>
    </row>
    <row r="14" spans="1:2594" s="15" customFormat="1" ht="15" customHeight="1" x14ac:dyDescent="0.15">
      <c r="A14" s="505" t="s">
        <v>9</v>
      </c>
      <c r="B14" s="63" t="s">
        <v>159</v>
      </c>
      <c r="C14" s="97" t="s">
        <v>155</v>
      </c>
      <c r="D14" s="44">
        <v>0</v>
      </c>
      <c r="E14" s="44">
        <v>0</v>
      </c>
      <c r="F14" s="44">
        <v>0</v>
      </c>
      <c r="G14" s="46">
        <v>0</v>
      </c>
      <c r="H14" s="44">
        <v>0</v>
      </c>
      <c r="I14" s="44">
        <v>0</v>
      </c>
      <c r="J14" s="44">
        <v>0</v>
      </c>
      <c r="K14" s="129">
        <v>0</v>
      </c>
      <c r="L14" s="189"/>
      <c r="M14" s="190"/>
      <c r="N14" s="601" t="str">
        <f t="shared" si="5"/>
        <v>1.1.NC</v>
      </c>
      <c r="O14" s="33" t="str">
        <f t="shared" si="6"/>
        <v>Лиственные породы</v>
      </c>
      <c r="P14" s="97" t="s">
        <v>155</v>
      </c>
      <c r="Q14" s="173"/>
      <c r="R14" s="173"/>
      <c r="S14" s="173"/>
      <c r="T14" s="173"/>
      <c r="U14" s="173"/>
      <c r="V14" s="173"/>
      <c r="W14" s="173"/>
      <c r="X14" s="198"/>
      <c r="Y14" s="191"/>
      <c r="Z14" s="298" t="str">
        <f t="shared" si="7"/>
        <v>1.1.NC</v>
      </c>
      <c r="AA14" s="33" t="str">
        <f t="shared" si="8"/>
        <v>Лиственные породы</v>
      </c>
      <c r="AB14" s="97" t="s">
        <v>155</v>
      </c>
      <c r="AC14" s="296">
        <f>IF(ISNUMBER('CB1-Производство'!D16+D14-H14),'CB1-Производство'!D16+D14-H14,IF(ISNUMBER(H14-D14),"NT " &amp; H14-D14,"…"))</f>
        <v>0</v>
      </c>
      <c r="AD14" s="231">
        <f>IF(ISNUMBER('CB1-Производство'!E16+F14-J14),'CB1-Производство'!E16+F14-J14,IF(ISNUMBER(J14-F14),"NT " &amp; J14-F14,"…"))</f>
        <v>0</v>
      </c>
    </row>
    <row r="15" spans="1:2594" s="15" customFormat="1" ht="15" customHeight="1" x14ac:dyDescent="0.15">
      <c r="A15" s="127">
        <v>1.2</v>
      </c>
      <c r="B15" s="57" t="s">
        <v>161</v>
      </c>
      <c r="C15" s="97" t="s">
        <v>155</v>
      </c>
      <c r="D15" s="43" t="s">
        <v>341</v>
      </c>
      <c r="E15" s="43">
        <v>203.78299999999999</v>
      </c>
      <c r="F15" s="43" t="s">
        <v>345</v>
      </c>
      <c r="G15" s="43">
        <v>344.54</v>
      </c>
      <c r="H15" s="111">
        <v>0</v>
      </c>
      <c r="I15" s="45">
        <v>0</v>
      </c>
      <c r="J15" s="45">
        <v>0</v>
      </c>
      <c r="K15" s="128">
        <v>0</v>
      </c>
      <c r="L15" s="189"/>
      <c r="M15" s="190"/>
      <c r="N15" s="601">
        <f t="shared" si="0"/>
        <v>1.2</v>
      </c>
      <c r="O15" s="32" t="str">
        <f t="shared" si="0"/>
        <v>ДЕЛОВОЙ КРУГЛЫЙ ЛЕС</v>
      </c>
      <c r="P15" s="97" t="s">
        <v>155</v>
      </c>
      <c r="Q15" s="460" t="e">
        <f>D15-(D16+D17)</f>
        <v>#VALUE!</v>
      </c>
      <c r="R15" s="175">
        <f t="shared" ref="R15:X15" si="9">E15-(E16+E17)</f>
        <v>0</v>
      </c>
      <c r="S15" s="175" t="e">
        <f t="shared" si="9"/>
        <v>#VALUE!</v>
      </c>
      <c r="T15" s="175">
        <f t="shared" si="9"/>
        <v>0</v>
      </c>
      <c r="U15" s="175">
        <f t="shared" si="9"/>
        <v>0</v>
      </c>
      <c r="V15" s="175">
        <f t="shared" si="9"/>
        <v>0</v>
      </c>
      <c r="W15" s="175">
        <f t="shared" si="9"/>
        <v>0</v>
      </c>
      <c r="X15" s="602">
        <f t="shared" si="9"/>
        <v>0</v>
      </c>
      <c r="Y15" s="210"/>
      <c r="Z15" s="298">
        <f t="shared" si="4"/>
        <v>1.2</v>
      </c>
      <c r="AA15" s="32" t="str">
        <f t="shared" si="2"/>
        <v>ДЕЛОВОЙ КРУГЛЫЙ ЛЕС</v>
      </c>
      <c r="AB15" s="97" t="s">
        <v>155</v>
      </c>
      <c r="AC15" s="296" t="str">
        <f>IF(ISNUMBER('CB1-Производство'!D17+D15-H15),'CB1-Производство'!D17+D15-H15,IF(ISNUMBER(H15-D15),"NT " &amp; H15-D15,"…"))</f>
        <v>…</v>
      </c>
      <c r="AD15" s="231" t="str">
        <f>IF(ISNUMBER('CB1-Производство'!E17+F15-J15),'CB1-Производство'!E17+F15-J15,IF(ISNUMBER(J15-F15),"NT " &amp; J15-F15,"…"))</f>
        <v>…</v>
      </c>
    </row>
    <row r="16" spans="1:2594" s="15" customFormat="1" ht="15" customHeight="1" x14ac:dyDescent="0.15">
      <c r="A16" s="127" t="s">
        <v>4</v>
      </c>
      <c r="B16" s="58" t="s">
        <v>158</v>
      </c>
      <c r="C16" s="97" t="s">
        <v>155</v>
      </c>
      <c r="D16" s="44" t="s">
        <v>342</v>
      </c>
      <c r="E16" s="44">
        <v>170.43</v>
      </c>
      <c r="F16" s="44" t="s">
        <v>346</v>
      </c>
      <c r="G16" s="46">
        <v>341.99299999999999</v>
      </c>
      <c r="H16" s="44">
        <v>0</v>
      </c>
      <c r="I16" s="44">
        <v>0</v>
      </c>
      <c r="J16" s="44">
        <v>0</v>
      </c>
      <c r="K16" s="129">
        <v>0</v>
      </c>
      <c r="L16" s="189"/>
      <c r="M16" s="190"/>
      <c r="N16" s="601" t="str">
        <f t="shared" si="0"/>
        <v>1.2.C</v>
      </c>
      <c r="O16" s="33" t="str">
        <f t="shared" si="0"/>
        <v>Хвойные породы</v>
      </c>
      <c r="P16" s="97" t="s">
        <v>155</v>
      </c>
      <c r="Q16" s="173"/>
      <c r="R16" s="173"/>
      <c r="S16" s="173"/>
      <c r="T16" s="173"/>
      <c r="U16" s="173"/>
      <c r="V16" s="173"/>
      <c r="W16" s="173"/>
      <c r="X16" s="198"/>
      <c r="Y16" s="191"/>
      <c r="Z16" s="298" t="str">
        <f t="shared" si="4"/>
        <v>1.2.C</v>
      </c>
      <c r="AA16" s="33" t="str">
        <f t="shared" si="2"/>
        <v>Хвойные породы</v>
      </c>
      <c r="AB16" s="97" t="s">
        <v>155</v>
      </c>
      <c r="AC16" s="296" t="str">
        <f>IF(ISNUMBER('CB1-Производство'!D18+D16-H16),'CB1-Производство'!D18+D16-H16,IF(ISNUMBER(H16-D16),"NT " &amp; H16-D16,"…"))</f>
        <v>…</v>
      </c>
      <c r="AD16" s="231" t="str">
        <f>IF(ISNUMBER('CB1-Производство'!E18+F16-J16),'CB1-Производство'!E18+F16-J16,IF(ISNUMBER(J16-F16),"NT " &amp; J16-F16,"…"))</f>
        <v>…</v>
      </c>
    </row>
    <row r="17" spans="1:2594" s="15" customFormat="1" ht="15" customHeight="1" x14ac:dyDescent="0.15">
      <c r="A17" s="127" t="s">
        <v>10</v>
      </c>
      <c r="B17" s="58" t="s">
        <v>159</v>
      </c>
      <c r="C17" s="97" t="s">
        <v>155</v>
      </c>
      <c r="D17" s="44" t="s">
        <v>343</v>
      </c>
      <c r="E17" s="44">
        <v>33.353000000000002</v>
      </c>
      <c r="F17" s="44" t="s">
        <v>347</v>
      </c>
      <c r="G17" s="46">
        <v>2.5470000000000002</v>
      </c>
      <c r="H17" s="44">
        <v>0</v>
      </c>
      <c r="I17" s="44">
        <v>0</v>
      </c>
      <c r="J17" s="44">
        <v>0</v>
      </c>
      <c r="K17" s="129">
        <v>0</v>
      </c>
      <c r="L17" s="189"/>
      <c r="M17" s="190"/>
      <c r="N17" s="601" t="str">
        <f t="shared" si="0"/>
        <v>1.2.NC</v>
      </c>
      <c r="O17" s="33" t="str">
        <f t="shared" si="0"/>
        <v>Лиственные породы</v>
      </c>
      <c r="P17" s="97" t="s">
        <v>155</v>
      </c>
      <c r="Q17" s="173"/>
      <c r="R17" s="173"/>
      <c r="S17" s="173"/>
      <c r="T17" s="173"/>
      <c r="U17" s="173"/>
      <c r="V17" s="173"/>
      <c r="W17" s="173"/>
      <c r="X17" s="198"/>
      <c r="Y17" s="191"/>
      <c r="Z17" s="298" t="str">
        <f t="shared" si="4"/>
        <v>1.2.NC</v>
      </c>
      <c r="AA17" s="33" t="str">
        <f t="shared" si="2"/>
        <v>Лиственные породы</v>
      </c>
      <c r="AB17" s="97" t="s">
        <v>155</v>
      </c>
      <c r="AC17" s="296" t="str">
        <f>IF(ISNUMBER('CB1-Производство'!D19+D17-H17),'CB1-Производство'!D19+D17-H17,IF(ISNUMBER(H17-D17),"NT " &amp; H17-D17,"…"))</f>
        <v>…</v>
      </c>
      <c r="AD17" s="231" t="str">
        <f>IF(ISNUMBER('CB1-Производство'!E19+F17-J17),'CB1-Производство'!E19+F17-J17,IF(ISNUMBER(J17-F17),"NT " &amp; J17-F17,"…"))</f>
        <v>…</v>
      </c>
    </row>
    <row r="18" spans="1:2594" s="15" customFormat="1" ht="12.75" customHeight="1" x14ac:dyDescent="0.15">
      <c r="A18" s="130" t="s">
        <v>14</v>
      </c>
      <c r="B18" s="468" t="s">
        <v>160</v>
      </c>
      <c r="C18" s="97" t="s">
        <v>155</v>
      </c>
      <c r="D18" s="44" t="s">
        <v>344</v>
      </c>
      <c r="E18" s="44">
        <v>32.252000000000002</v>
      </c>
      <c r="F18" s="44">
        <v>0</v>
      </c>
      <c r="G18" s="46">
        <v>0</v>
      </c>
      <c r="H18" s="44">
        <v>0</v>
      </c>
      <c r="I18" s="44">
        <v>0</v>
      </c>
      <c r="J18" s="44">
        <v>0</v>
      </c>
      <c r="K18" s="129">
        <v>0</v>
      </c>
      <c r="L18" s="189"/>
      <c r="M18" s="190"/>
      <c r="N18" s="601" t="str">
        <f t="shared" si="0"/>
        <v>1.2.NC.T</v>
      </c>
      <c r="O18" s="34" t="str">
        <f t="shared" si="0"/>
        <v>в том числе тропические породы</v>
      </c>
      <c r="P18" s="97" t="s">
        <v>155</v>
      </c>
      <c r="Q18" s="178" t="str">
        <f>IF(AND(ISNUMBER(D18/D17),D18&gt;D17),"&gt; 1.2.NC !!","")</f>
        <v/>
      </c>
      <c r="R18" s="178" t="str">
        <f t="shared" ref="R18:X18" si="10">IF(AND(ISNUMBER(E18/E17),E18&gt;E17),"&gt; 1.2.NC !!","")</f>
        <v/>
      </c>
      <c r="S18" s="178" t="str">
        <f t="shared" si="10"/>
        <v/>
      </c>
      <c r="T18" s="178" t="str">
        <f t="shared" si="10"/>
        <v/>
      </c>
      <c r="U18" s="178" t="str">
        <f t="shared" si="10"/>
        <v/>
      </c>
      <c r="V18" s="178" t="str">
        <f t="shared" si="10"/>
        <v/>
      </c>
      <c r="W18" s="178" t="str">
        <f t="shared" si="10"/>
        <v/>
      </c>
      <c r="X18" s="365" t="str">
        <f t="shared" si="10"/>
        <v/>
      </c>
      <c r="Y18" s="191"/>
      <c r="Z18" s="299" t="str">
        <f t="shared" si="4"/>
        <v>1.2.NC.T</v>
      </c>
      <c r="AA18" s="34" t="str">
        <f t="shared" si="2"/>
        <v>в том числе тропические породы</v>
      </c>
      <c r="AB18" s="97" t="s">
        <v>155</v>
      </c>
      <c r="AC18" s="296" t="str">
        <f>IF(ISNUMBER('CB1-Производство'!D20+D18-H18),'CB1-Производство'!D20+D18-H18,IF(ISNUMBER(H18-D18),"NT " &amp; H18-D18,"…"))</f>
        <v>…</v>
      </c>
      <c r="AD18" s="231">
        <f>IF(ISNUMBER('CB1-Производство'!E20+F18-J18),'CB1-Производство'!E20+F18-J18,IF(ISNUMBER(J18-F18),"NT " &amp; J18-F18,"…"))</f>
        <v>0</v>
      </c>
      <c r="AE18" s="14"/>
    </row>
    <row r="19" spans="1:2594" s="103" customFormat="1" ht="15" customHeight="1" x14ac:dyDescent="0.15">
      <c r="A19" s="132">
        <v>2</v>
      </c>
      <c r="B19" s="411" t="s">
        <v>166</v>
      </c>
      <c r="C19" s="635" t="s">
        <v>209</v>
      </c>
      <c r="D19" s="105">
        <v>5.6007000000000001E-2</v>
      </c>
      <c r="E19" s="105">
        <v>82.578000000000003</v>
      </c>
      <c r="F19" s="105">
        <v>0.15381400000000001</v>
      </c>
      <c r="G19" s="106">
        <v>140.523</v>
      </c>
      <c r="H19" s="105">
        <v>1.234E-2</v>
      </c>
      <c r="I19" s="105">
        <v>4.4610000000000003</v>
      </c>
      <c r="J19" s="105">
        <v>7.0933999999999997E-2</v>
      </c>
      <c r="K19" s="133">
        <v>21.28</v>
      </c>
      <c r="L19" s="189"/>
      <c r="M19" s="190"/>
      <c r="N19" s="603">
        <f t="shared" ref="N19:N69" si="11">A19</f>
        <v>2</v>
      </c>
      <c r="O19" s="109" t="str">
        <f t="shared" ref="O19:O69" si="12">B19</f>
        <v>ДРЕВЕСНЫЙ УГОЛЬ</v>
      </c>
      <c r="P19" s="635" t="s">
        <v>209</v>
      </c>
      <c r="Q19" s="362"/>
      <c r="R19" s="362"/>
      <c r="S19" s="362"/>
      <c r="T19" s="362"/>
      <c r="U19" s="362"/>
      <c r="V19" s="362"/>
      <c r="W19" s="362"/>
      <c r="X19" s="604"/>
      <c r="Y19" s="191"/>
      <c r="Z19" s="219">
        <f t="shared" si="4"/>
        <v>2</v>
      </c>
      <c r="AA19" s="109" t="str">
        <f t="shared" si="2"/>
        <v>ДРЕВЕСНЫЙ УГОЛЬ</v>
      </c>
      <c r="AB19" s="635" t="s">
        <v>209</v>
      </c>
      <c r="AC19" s="222">
        <f>IF(ISNUMBER('CB1-Производство'!D31+D19-H19),'CB1-Производство'!D31+D19-H19,IF(ISNUMBER(H19-D19),"NT " &amp; H19-D19,"…"))</f>
        <v>4.3666999999999997E-2</v>
      </c>
      <c r="AD19" s="223">
        <f>IF(ISNUMBER('CB1-Производство'!E31+F19-J19),'CB1-Производство'!E31+F19-J19,IF(ISNUMBER(J19-F19),"NT " &amp; J19-F19,"…"))</f>
        <v>8.2880000000000009E-2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</row>
    <row r="20" spans="1:2594" s="103" customFormat="1" ht="15" customHeight="1" x14ac:dyDescent="0.15">
      <c r="A20" s="125">
        <v>3</v>
      </c>
      <c r="B20" s="409" t="s">
        <v>167</v>
      </c>
      <c r="C20" s="635" t="s">
        <v>210</v>
      </c>
      <c r="D20" s="105" t="s">
        <v>313</v>
      </c>
      <c r="E20" s="105">
        <v>156.16</v>
      </c>
      <c r="F20" s="105" t="s">
        <v>316</v>
      </c>
      <c r="G20" s="106">
        <v>160.78200000000001</v>
      </c>
      <c r="H20" s="105" t="s">
        <v>312</v>
      </c>
      <c r="I20" s="105">
        <v>2E-3</v>
      </c>
      <c r="J20" s="105">
        <v>0</v>
      </c>
      <c r="K20" s="133">
        <v>0</v>
      </c>
      <c r="L20" s="189"/>
      <c r="M20" s="190"/>
      <c r="N20" s="605">
        <f t="shared" si="11"/>
        <v>3</v>
      </c>
      <c r="O20" s="104" t="str">
        <f t="shared" si="12"/>
        <v>ДРЕВЕСНАЯ ЩЕПА, СТРУЖКА И ОТХОДЫ</v>
      </c>
      <c r="P20" s="635" t="s">
        <v>210</v>
      </c>
      <c r="Q20" s="361" t="e">
        <f>D20-(D21+D22)</f>
        <v>#VALUE!</v>
      </c>
      <c r="R20" s="177">
        <f t="shared" ref="R20:X20" si="13">E20-(E21+E22)</f>
        <v>0</v>
      </c>
      <c r="S20" s="177" t="e">
        <f t="shared" si="13"/>
        <v>#VALUE!</v>
      </c>
      <c r="T20" s="177">
        <f t="shared" si="13"/>
        <v>0</v>
      </c>
      <c r="U20" s="177" t="e">
        <f t="shared" si="13"/>
        <v>#VALUE!</v>
      </c>
      <c r="V20" s="177">
        <f t="shared" si="13"/>
        <v>0</v>
      </c>
      <c r="W20" s="177">
        <f t="shared" si="13"/>
        <v>0</v>
      </c>
      <c r="X20" s="606">
        <f t="shared" si="13"/>
        <v>0</v>
      </c>
      <c r="Y20" s="191"/>
      <c r="Z20" s="364">
        <f t="shared" si="4"/>
        <v>3</v>
      </c>
      <c r="AA20" s="104" t="str">
        <f t="shared" si="2"/>
        <v>ДРЕВЕСНАЯ ЩЕПА, СТРУЖКА И ОТХОДЫ</v>
      </c>
      <c r="AB20" s="635" t="s">
        <v>210</v>
      </c>
      <c r="AC20" s="222" t="str">
        <f>IF(ISNUMBER('CB1-Производство'!D32+D20-H20),'CB1-Производство'!D32+D20-H20,IF(ISNUMBER(H20-D20),"NT " &amp; H20-D20,"…"))</f>
        <v>…</v>
      </c>
      <c r="AD20" s="223" t="str">
        <f>IF(ISNUMBER('CB1-Производство'!E32+F20-J20),'CB1-Производство'!E32+F20-J20,IF(ISNUMBER(J20-F20),"NT " &amp; J20-F20,"…"))</f>
        <v>…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</row>
    <row r="21" spans="1:2594" s="15" customFormat="1" ht="15" customHeight="1" x14ac:dyDescent="0.15">
      <c r="A21" s="127" t="s">
        <v>25</v>
      </c>
      <c r="B21" s="56" t="s">
        <v>168</v>
      </c>
      <c r="C21" s="633" t="s">
        <v>210</v>
      </c>
      <c r="D21" s="44" t="s">
        <v>310</v>
      </c>
      <c r="E21" s="44">
        <v>140.822</v>
      </c>
      <c r="F21" s="44" t="s">
        <v>314</v>
      </c>
      <c r="G21" s="46">
        <v>160.73099999999999</v>
      </c>
      <c r="H21" s="44">
        <v>0</v>
      </c>
      <c r="I21" s="44">
        <v>0</v>
      </c>
      <c r="J21" s="44">
        <v>0</v>
      </c>
      <c r="K21" s="129">
        <v>0</v>
      </c>
      <c r="L21" s="189"/>
      <c r="M21" s="190"/>
      <c r="N21" s="601" t="str">
        <f>A21</f>
        <v>3.1</v>
      </c>
      <c r="O21" s="35" t="str">
        <f>B21</f>
        <v>ДРЕВЕСНАЯ ЩЕПА И СТРУЖКА</v>
      </c>
      <c r="P21" s="633" t="s">
        <v>210</v>
      </c>
      <c r="Q21" s="173"/>
      <c r="R21" s="173"/>
      <c r="S21" s="173"/>
      <c r="T21" s="173"/>
      <c r="U21" s="173"/>
      <c r="V21" s="173"/>
      <c r="W21" s="173"/>
      <c r="X21" s="198"/>
      <c r="Y21" s="191" t="s">
        <v>0</v>
      </c>
      <c r="Z21" s="298" t="str">
        <f>A21</f>
        <v>3.1</v>
      </c>
      <c r="AA21" s="35" t="str">
        <f>B21</f>
        <v>ДРЕВЕСНАЯ ЩЕПА И СТРУЖКА</v>
      </c>
      <c r="AB21" s="633" t="s">
        <v>210</v>
      </c>
      <c r="AC21" s="296" t="str">
        <f>IF(ISNUMBER('CB1-Производство'!D33+D21-H21),'CB1-Производство'!D33+D21-H21,IF(ISNUMBER(H21-D21),"NT " &amp; H21-D21,"…"))</f>
        <v>…</v>
      </c>
      <c r="AD21" s="231" t="str">
        <f>IF(ISNUMBER('CB1-Производство'!E33+F21-J21),'CB1-Производство'!E33+F21-J21,IF(ISNUMBER(J21-F21),"NT " &amp; J21-F21,"…"))</f>
        <v>…</v>
      </c>
    </row>
    <row r="22" spans="1:2594" s="15" customFormat="1" ht="15" customHeight="1" x14ac:dyDescent="0.15">
      <c r="A22" s="130" t="s">
        <v>26</v>
      </c>
      <c r="B22" s="56" t="s">
        <v>169</v>
      </c>
      <c r="C22" s="633" t="s">
        <v>210</v>
      </c>
      <c r="D22" s="44" t="s">
        <v>311</v>
      </c>
      <c r="E22" s="44">
        <v>15.337999999999999</v>
      </c>
      <c r="F22" s="44" t="s">
        <v>315</v>
      </c>
      <c r="G22" s="46">
        <v>5.0999999999999997E-2</v>
      </c>
      <c r="H22" s="44" t="s">
        <v>312</v>
      </c>
      <c r="I22" s="44">
        <v>2E-3</v>
      </c>
      <c r="J22" s="44">
        <v>0</v>
      </c>
      <c r="K22" s="129">
        <v>0</v>
      </c>
      <c r="L22" s="189"/>
      <c r="M22" s="190"/>
      <c r="N22" s="607" t="str">
        <f>A22</f>
        <v>3.2</v>
      </c>
      <c r="O22" s="35" t="str">
        <f>B22</f>
        <v>ДРЕВЕСНЫЕ ОТХОДЫ (ВКЛЮЧАЯ ДРЕВЕСИНУ ДЛЯ АГЛОМЕРАТОВ)</v>
      </c>
      <c r="P22" s="633" t="s">
        <v>210</v>
      </c>
      <c r="Q22" s="178"/>
      <c r="R22" s="178"/>
      <c r="S22" s="178"/>
      <c r="T22" s="178"/>
      <c r="U22" s="178"/>
      <c r="V22" s="178"/>
      <c r="W22" s="178"/>
      <c r="X22" s="365"/>
      <c r="Y22" s="191"/>
      <c r="Z22" s="298" t="str">
        <f>A22</f>
        <v>3.2</v>
      </c>
      <c r="AA22" s="35" t="str">
        <f>B22</f>
        <v>ДРЕВЕСНЫЕ ОТХОДЫ (ВКЛЮЧАЯ ДРЕВЕСИНУ ДЛЯ АГЛОМЕРАТОВ)</v>
      </c>
      <c r="AB22" s="633" t="s">
        <v>210</v>
      </c>
      <c r="AC22" s="226" t="str">
        <f>IF(ISNUMBER('CB1-Производство'!D34+D22-H22),'CB1-Производство'!D34+D22-H22,IF(ISNUMBER(H22-D22),"NT " &amp; H22-D22,"…"))</f>
        <v>…</v>
      </c>
      <c r="AD22" s="231" t="str">
        <f>IF(ISNUMBER('CB1-Производство'!E34+F22-J22),'CB1-Производство'!E34+F22-J22,IF(ISNUMBER(J22-F22),"NT " &amp; J22-F22,"…"))</f>
        <v>…</v>
      </c>
    </row>
    <row r="23" spans="1:2594" s="103" customFormat="1" ht="15" customHeight="1" x14ac:dyDescent="0.15">
      <c r="A23" s="506" t="s">
        <v>98</v>
      </c>
      <c r="B23" s="411" t="s">
        <v>170</v>
      </c>
      <c r="C23" s="635" t="s">
        <v>209</v>
      </c>
      <c r="D23" s="105">
        <v>1.225E-3</v>
      </c>
      <c r="E23" s="105">
        <v>15.337999999999999</v>
      </c>
      <c r="F23" s="105">
        <v>3.4E-5</v>
      </c>
      <c r="G23" s="106">
        <v>5.0999999999999997E-2</v>
      </c>
      <c r="H23" s="105">
        <v>3.9999999999999998E-6</v>
      </c>
      <c r="I23" s="105">
        <v>2E-3</v>
      </c>
      <c r="J23" s="105">
        <v>0</v>
      </c>
      <c r="K23" s="133">
        <v>0</v>
      </c>
      <c r="L23" s="189"/>
      <c r="M23" s="190"/>
      <c r="N23" s="608" t="str">
        <f t="shared" ref="N23" si="14">A23</f>
        <v>4</v>
      </c>
      <c r="O23" s="104" t="str">
        <f t="shared" ref="O23" si="15">B23</f>
        <v>БЫВШАЯ В УПОТРЕБЛЕНИИ РЕКУПЕРИРОВАННАЯ ДРЕВЕСИНА</v>
      </c>
      <c r="P23" s="639" t="s">
        <v>209</v>
      </c>
      <c r="Q23" s="361"/>
      <c r="R23" s="177"/>
      <c r="S23" s="177"/>
      <c r="T23" s="177"/>
      <c r="U23" s="177"/>
      <c r="V23" s="177"/>
      <c r="W23" s="177"/>
      <c r="X23" s="606"/>
      <c r="Y23" s="191"/>
      <c r="Z23" s="364" t="str">
        <f t="shared" ref="Z23" si="16">A23</f>
        <v>4</v>
      </c>
      <c r="AA23" s="104" t="str">
        <f t="shared" ref="AA23" si="17">B23</f>
        <v>БЫВШАЯ В УПОТРЕБЛЕНИИ РЕКУПЕРИРОВАННАЯ ДРЕВЕСИНА</v>
      </c>
      <c r="AB23" s="635" t="s">
        <v>209</v>
      </c>
      <c r="AC23" s="222">
        <f>IF(ISNUMBER('CB1-Производство'!D35+D23-H23),'CB1-Производство'!D35+D23-H23,IF(ISNUMBER(H23-D23),"NT " &amp; H23-D23,"…"))</f>
        <v>1.2209999999999999E-3</v>
      </c>
      <c r="AD23" s="223">
        <f>IF(ISNUMBER('CB1-Производство'!E35+F23-J23),'CB1-Производство'!E35+F23-J23,IF(ISNUMBER(J23-F23),"NT " &amp; J23-F23,"…"))</f>
        <v>3.4E-5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  <c r="AMI23" s="15"/>
      <c r="AMJ23" s="15"/>
      <c r="AMK23" s="15"/>
      <c r="AML23" s="15"/>
      <c r="AMM23" s="15"/>
      <c r="AMN23" s="15"/>
      <c r="AMO23" s="15"/>
      <c r="AMP23" s="15"/>
      <c r="AMQ23" s="15"/>
      <c r="AMR23" s="15"/>
      <c r="AMS23" s="15"/>
      <c r="AMT23" s="15"/>
      <c r="AMU23" s="15"/>
      <c r="AMV23" s="15"/>
      <c r="AMW23" s="15"/>
      <c r="AMX23" s="15"/>
      <c r="AMY23" s="15"/>
      <c r="AMZ23" s="15"/>
      <c r="ANA23" s="15"/>
      <c r="ANB23" s="15"/>
      <c r="ANC23" s="15"/>
      <c r="AND23" s="15"/>
      <c r="ANE23" s="15"/>
      <c r="ANF23" s="15"/>
      <c r="ANG23" s="15"/>
      <c r="ANH23" s="15"/>
      <c r="ANI23" s="15"/>
      <c r="ANJ23" s="15"/>
      <c r="ANK23" s="15"/>
      <c r="ANL23" s="15"/>
      <c r="ANM23" s="15"/>
      <c r="ANN23" s="15"/>
      <c r="ANO23" s="15"/>
      <c r="ANP23" s="15"/>
      <c r="ANQ23" s="15"/>
      <c r="ANR23" s="15"/>
      <c r="ANS23" s="15"/>
      <c r="ANT23" s="15"/>
      <c r="ANU23" s="15"/>
      <c r="ANV23" s="15"/>
      <c r="ANW23" s="15"/>
      <c r="ANX23" s="15"/>
      <c r="ANY23" s="15"/>
      <c r="ANZ23" s="15"/>
      <c r="AOA23" s="15"/>
      <c r="AOB23" s="15"/>
      <c r="AOC23" s="15"/>
      <c r="AOD23" s="15"/>
      <c r="AOE23" s="15"/>
      <c r="AOF23" s="15"/>
      <c r="AOG23" s="15"/>
      <c r="AOH23" s="15"/>
      <c r="AOI23" s="15"/>
      <c r="AOJ23" s="15"/>
      <c r="AOK23" s="15"/>
      <c r="AOL23" s="15"/>
      <c r="AOM23" s="15"/>
      <c r="AON23" s="15"/>
      <c r="AOO23" s="15"/>
      <c r="AOP23" s="15"/>
      <c r="AOQ23" s="15"/>
      <c r="AOR23" s="15"/>
      <c r="AOS23" s="15"/>
      <c r="AOT23" s="15"/>
      <c r="AOU23" s="15"/>
      <c r="AOV23" s="15"/>
      <c r="AOW23" s="15"/>
      <c r="AOX23" s="15"/>
      <c r="AOY23" s="15"/>
      <c r="AOZ23" s="15"/>
      <c r="APA23" s="15"/>
      <c r="APB23" s="15"/>
      <c r="APC23" s="15"/>
      <c r="APD23" s="15"/>
      <c r="APE23" s="15"/>
      <c r="APF23" s="15"/>
      <c r="APG23" s="15"/>
      <c r="APH23" s="15"/>
      <c r="API23" s="15"/>
      <c r="APJ23" s="15"/>
      <c r="APK23" s="15"/>
      <c r="APL23" s="15"/>
      <c r="APM23" s="15"/>
      <c r="APN23" s="15"/>
      <c r="APO23" s="15"/>
      <c r="APP23" s="15"/>
      <c r="APQ23" s="15"/>
      <c r="APR23" s="15"/>
      <c r="APS23" s="15"/>
      <c r="APT23" s="15"/>
      <c r="APU23" s="15"/>
      <c r="APV23" s="15"/>
      <c r="APW23" s="15"/>
      <c r="APX23" s="15"/>
      <c r="APY23" s="15"/>
      <c r="APZ23" s="15"/>
      <c r="AQA23" s="15"/>
      <c r="AQB23" s="15"/>
      <c r="AQC23" s="15"/>
      <c r="AQD23" s="15"/>
      <c r="AQE23" s="15"/>
      <c r="AQF23" s="15"/>
      <c r="AQG23" s="15"/>
      <c r="AQH23" s="15"/>
      <c r="AQI23" s="15"/>
      <c r="AQJ23" s="15"/>
      <c r="AQK23" s="15"/>
      <c r="AQL23" s="15"/>
      <c r="AQM23" s="15"/>
      <c r="AQN23" s="15"/>
      <c r="AQO23" s="15"/>
      <c r="AQP23" s="15"/>
      <c r="AQQ23" s="15"/>
      <c r="AQR23" s="15"/>
      <c r="AQS23" s="15"/>
      <c r="AQT23" s="15"/>
      <c r="AQU23" s="15"/>
      <c r="AQV23" s="15"/>
      <c r="AQW23" s="15"/>
      <c r="AQX23" s="15"/>
      <c r="AQY23" s="15"/>
      <c r="AQZ23" s="15"/>
      <c r="ARA23" s="15"/>
      <c r="ARB23" s="15"/>
      <c r="ARC23" s="15"/>
      <c r="ARD23" s="15"/>
      <c r="ARE23" s="15"/>
      <c r="ARF23" s="15"/>
      <c r="ARG23" s="15"/>
      <c r="ARH23" s="15"/>
      <c r="ARI23" s="15"/>
      <c r="ARJ23" s="15"/>
      <c r="ARK23" s="15"/>
      <c r="ARL23" s="15"/>
      <c r="ARM23" s="15"/>
      <c r="ARN23" s="15"/>
      <c r="ARO23" s="15"/>
      <c r="ARP23" s="15"/>
      <c r="ARQ23" s="15"/>
      <c r="ARR23" s="15"/>
      <c r="ARS23" s="15"/>
      <c r="ART23" s="15"/>
      <c r="ARU23" s="15"/>
      <c r="ARV23" s="15"/>
      <c r="ARW23" s="15"/>
      <c r="ARX23" s="15"/>
      <c r="ARY23" s="15"/>
      <c r="ARZ23" s="15"/>
      <c r="ASA23" s="15"/>
      <c r="ASB23" s="15"/>
      <c r="ASC23" s="15"/>
      <c r="ASD23" s="15"/>
      <c r="ASE23" s="15"/>
      <c r="ASF23" s="15"/>
      <c r="ASG23" s="15"/>
      <c r="ASH23" s="15"/>
      <c r="ASI23" s="15"/>
      <c r="ASJ23" s="15"/>
      <c r="ASK23" s="15"/>
      <c r="ASL23" s="15"/>
      <c r="ASM23" s="15"/>
      <c r="ASN23" s="15"/>
      <c r="ASO23" s="15"/>
      <c r="ASP23" s="15"/>
      <c r="ASQ23" s="15"/>
      <c r="ASR23" s="15"/>
      <c r="ASS23" s="15"/>
      <c r="AST23" s="15"/>
      <c r="ASU23" s="15"/>
      <c r="ASV23" s="15"/>
      <c r="ASW23" s="15"/>
      <c r="ASX23" s="15"/>
      <c r="ASY23" s="15"/>
      <c r="ASZ23" s="15"/>
      <c r="ATA23" s="15"/>
      <c r="ATB23" s="15"/>
      <c r="ATC23" s="15"/>
      <c r="ATD23" s="15"/>
      <c r="ATE23" s="15"/>
      <c r="ATF23" s="15"/>
      <c r="ATG23" s="15"/>
      <c r="ATH23" s="15"/>
      <c r="ATI23" s="15"/>
      <c r="ATJ23" s="15"/>
      <c r="ATK23" s="15"/>
      <c r="ATL23" s="15"/>
      <c r="ATM23" s="15"/>
      <c r="ATN23" s="15"/>
      <c r="ATO23" s="15"/>
      <c r="ATP23" s="15"/>
      <c r="ATQ23" s="15"/>
      <c r="ATR23" s="15"/>
      <c r="ATS23" s="15"/>
      <c r="ATT23" s="15"/>
      <c r="ATU23" s="15"/>
      <c r="ATV23" s="15"/>
      <c r="ATW23" s="15"/>
      <c r="ATX23" s="15"/>
      <c r="ATY23" s="15"/>
      <c r="ATZ23" s="15"/>
      <c r="AUA23" s="15"/>
      <c r="AUB23" s="15"/>
      <c r="AUC23" s="15"/>
      <c r="AUD23" s="15"/>
      <c r="AUE23" s="15"/>
      <c r="AUF23" s="15"/>
      <c r="AUG23" s="15"/>
      <c r="AUH23" s="15"/>
      <c r="AUI23" s="15"/>
      <c r="AUJ23" s="15"/>
      <c r="AUK23" s="15"/>
      <c r="AUL23" s="15"/>
      <c r="AUM23" s="15"/>
      <c r="AUN23" s="15"/>
      <c r="AUO23" s="15"/>
      <c r="AUP23" s="15"/>
      <c r="AUQ23" s="15"/>
      <c r="AUR23" s="15"/>
      <c r="AUS23" s="15"/>
      <c r="AUT23" s="15"/>
      <c r="AUU23" s="15"/>
      <c r="AUV23" s="15"/>
      <c r="AUW23" s="15"/>
      <c r="AUX23" s="15"/>
      <c r="AUY23" s="15"/>
      <c r="AUZ23" s="15"/>
      <c r="AVA23" s="15"/>
      <c r="AVB23" s="15"/>
      <c r="AVC23" s="15"/>
      <c r="AVD23" s="15"/>
      <c r="AVE23" s="15"/>
      <c r="AVF23" s="15"/>
      <c r="AVG23" s="15"/>
      <c r="AVH23" s="15"/>
      <c r="AVI23" s="15"/>
      <c r="AVJ23" s="15"/>
      <c r="AVK23" s="15"/>
      <c r="AVL23" s="15"/>
      <c r="AVM23" s="15"/>
      <c r="AVN23" s="15"/>
      <c r="AVO23" s="15"/>
      <c r="AVP23" s="15"/>
      <c r="AVQ23" s="15"/>
      <c r="AVR23" s="15"/>
      <c r="AVS23" s="15"/>
      <c r="AVT23" s="15"/>
      <c r="AVU23" s="15"/>
      <c r="AVV23" s="15"/>
      <c r="AVW23" s="15"/>
      <c r="AVX23" s="15"/>
      <c r="AVY23" s="15"/>
      <c r="AVZ23" s="15"/>
      <c r="AWA23" s="15"/>
      <c r="AWB23" s="15"/>
      <c r="AWC23" s="15"/>
      <c r="AWD23" s="15"/>
      <c r="AWE23" s="15"/>
      <c r="AWF23" s="15"/>
      <c r="AWG23" s="15"/>
      <c r="AWH23" s="15"/>
      <c r="AWI23" s="15"/>
      <c r="AWJ23" s="15"/>
      <c r="AWK23" s="15"/>
      <c r="AWL23" s="15"/>
      <c r="AWM23" s="15"/>
      <c r="AWN23" s="15"/>
      <c r="AWO23" s="15"/>
      <c r="AWP23" s="15"/>
      <c r="AWQ23" s="15"/>
      <c r="AWR23" s="15"/>
      <c r="AWS23" s="15"/>
      <c r="AWT23" s="15"/>
      <c r="AWU23" s="15"/>
      <c r="AWV23" s="15"/>
      <c r="AWW23" s="15"/>
      <c r="AWX23" s="15"/>
      <c r="AWY23" s="15"/>
      <c r="AWZ23" s="15"/>
      <c r="AXA23" s="15"/>
      <c r="AXB23" s="15"/>
      <c r="AXC23" s="15"/>
      <c r="AXD23" s="15"/>
      <c r="AXE23" s="15"/>
      <c r="AXF23" s="15"/>
      <c r="AXG23" s="15"/>
      <c r="AXH23" s="15"/>
      <c r="AXI23" s="15"/>
      <c r="AXJ23" s="15"/>
      <c r="AXK23" s="15"/>
      <c r="AXL23" s="15"/>
      <c r="AXM23" s="15"/>
      <c r="AXN23" s="15"/>
      <c r="AXO23" s="15"/>
      <c r="AXP23" s="15"/>
      <c r="AXQ23" s="15"/>
      <c r="AXR23" s="15"/>
      <c r="AXS23" s="15"/>
      <c r="AXT23" s="15"/>
      <c r="AXU23" s="15"/>
      <c r="AXV23" s="15"/>
      <c r="AXW23" s="15"/>
      <c r="AXX23" s="15"/>
      <c r="AXY23" s="15"/>
      <c r="AXZ23" s="15"/>
      <c r="AYA23" s="15"/>
      <c r="AYB23" s="15"/>
      <c r="AYC23" s="15"/>
      <c r="AYD23" s="15"/>
      <c r="AYE23" s="15"/>
      <c r="AYF23" s="15"/>
      <c r="AYG23" s="15"/>
      <c r="AYH23" s="15"/>
      <c r="AYI23" s="15"/>
      <c r="AYJ23" s="15"/>
      <c r="AYK23" s="15"/>
      <c r="AYL23" s="15"/>
      <c r="AYM23" s="15"/>
      <c r="AYN23" s="15"/>
      <c r="AYO23" s="15"/>
      <c r="AYP23" s="15"/>
      <c r="AYQ23" s="15"/>
      <c r="AYR23" s="15"/>
      <c r="AYS23" s="15"/>
      <c r="AYT23" s="15"/>
      <c r="AYU23" s="15"/>
      <c r="AYV23" s="15"/>
      <c r="AYW23" s="15"/>
      <c r="AYX23" s="15"/>
      <c r="AYY23" s="15"/>
      <c r="AYZ23" s="15"/>
      <c r="AZA23" s="15"/>
      <c r="AZB23" s="15"/>
      <c r="AZC23" s="15"/>
      <c r="AZD23" s="15"/>
      <c r="AZE23" s="15"/>
      <c r="AZF23" s="15"/>
      <c r="AZG23" s="15"/>
      <c r="AZH23" s="15"/>
      <c r="AZI23" s="15"/>
      <c r="AZJ23" s="15"/>
      <c r="AZK23" s="15"/>
      <c r="AZL23" s="15"/>
      <c r="AZM23" s="15"/>
      <c r="AZN23" s="15"/>
      <c r="AZO23" s="15"/>
      <c r="AZP23" s="15"/>
      <c r="AZQ23" s="15"/>
      <c r="AZR23" s="15"/>
      <c r="AZS23" s="15"/>
      <c r="AZT23" s="15"/>
      <c r="AZU23" s="15"/>
      <c r="AZV23" s="15"/>
      <c r="AZW23" s="15"/>
      <c r="AZX23" s="15"/>
      <c r="AZY23" s="15"/>
      <c r="AZZ23" s="15"/>
      <c r="BAA23" s="15"/>
      <c r="BAB23" s="15"/>
      <c r="BAC23" s="15"/>
      <c r="BAD23" s="15"/>
      <c r="BAE23" s="15"/>
      <c r="BAF23" s="15"/>
      <c r="BAG23" s="15"/>
      <c r="BAH23" s="15"/>
      <c r="BAI23" s="15"/>
      <c r="BAJ23" s="15"/>
      <c r="BAK23" s="15"/>
      <c r="BAL23" s="15"/>
      <c r="BAM23" s="15"/>
      <c r="BAN23" s="15"/>
      <c r="BAO23" s="15"/>
      <c r="BAP23" s="15"/>
      <c r="BAQ23" s="15"/>
      <c r="BAR23" s="15"/>
      <c r="BAS23" s="15"/>
      <c r="BAT23" s="15"/>
      <c r="BAU23" s="15"/>
      <c r="BAV23" s="15"/>
      <c r="BAW23" s="15"/>
      <c r="BAX23" s="15"/>
      <c r="BAY23" s="15"/>
      <c r="BAZ23" s="15"/>
      <c r="BBA23" s="15"/>
      <c r="BBB23" s="15"/>
      <c r="BBC23" s="15"/>
      <c r="BBD23" s="15"/>
      <c r="BBE23" s="15"/>
      <c r="BBF23" s="15"/>
      <c r="BBG23" s="15"/>
      <c r="BBH23" s="15"/>
      <c r="BBI23" s="15"/>
      <c r="BBJ23" s="15"/>
      <c r="BBK23" s="15"/>
      <c r="BBL23" s="15"/>
      <c r="BBM23" s="15"/>
      <c r="BBN23" s="15"/>
      <c r="BBO23" s="15"/>
      <c r="BBP23" s="15"/>
      <c r="BBQ23" s="15"/>
      <c r="BBR23" s="15"/>
      <c r="BBS23" s="15"/>
      <c r="BBT23" s="15"/>
      <c r="BBU23" s="15"/>
      <c r="BBV23" s="15"/>
      <c r="BBW23" s="15"/>
      <c r="BBX23" s="15"/>
      <c r="BBY23" s="15"/>
      <c r="BBZ23" s="15"/>
      <c r="BCA23" s="15"/>
      <c r="BCB23" s="15"/>
      <c r="BCC23" s="15"/>
      <c r="BCD23" s="15"/>
      <c r="BCE23" s="15"/>
      <c r="BCF23" s="15"/>
      <c r="BCG23" s="15"/>
      <c r="BCH23" s="15"/>
      <c r="BCI23" s="15"/>
      <c r="BCJ23" s="15"/>
      <c r="BCK23" s="15"/>
      <c r="BCL23" s="15"/>
      <c r="BCM23" s="15"/>
      <c r="BCN23" s="15"/>
      <c r="BCO23" s="15"/>
      <c r="BCP23" s="15"/>
      <c r="BCQ23" s="15"/>
      <c r="BCR23" s="15"/>
      <c r="BCS23" s="15"/>
      <c r="BCT23" s="15"/>
      <c r="BCU23" s="15"/>
      <c r="BCV23" s="15"/>
      <c r="BCW23" s="15"/>
      <c r="BCX23" s="15"/>
      <c r="BCY23" s="15"/>
      <c r="BCZ23" s="15"/>
      <c r="BDA23" s="15"/>
      <c r="BDB23" s="15"/>
      <c r="BDC23" s="15"/>
      <c r="BDD23" s="15"/>
      <c r="BDE23" s="15"/>
      <c r="BDF23" s="15"/>
      <c r="BDG23" s="15"/>
      <c r="BDH23" s="15"/>
      <c r="BDI23" s="15"/>
      <c r="BDJ23" s="15"/>
      <c r="BDK23" s="15"/>
      <c r="BDL23" s="15"/>
      <c r="BDM23" s="15"/>
      <c r="BDN23" s="15"/>
      <c r="BDO23" s="15"/>
      <c r="BDP23" s="15"/>
      <c r="BDQ23" s="15"/>
      <c r="BDR23" s="15"/>
      <c r="BDS23" s="15"/>
      <c r="BDT23" s="15"/>
      <c r="BDU23" s="15"/>
      <c r="BDV23" s="15"/>
      <c r="BDW23" s="15"/>
      <c r="BDX23" s="15"/>
      <c r="BDY23" s="15"/>
      <c r="BDZ23" s="15"/>
      <c r="BEA23" s="15"/>
      <c r="BEB23" s="15"/>
      <c r="BEC23" s="15"/>
      <c r="BED23" s="15"/>
      <c r="BEE23" s="15"/>
      <c r="BEF23" s="15"/>
      <c r="BEG23" s="15"/>
      <c r="BEH23" s="15"/>
      <c r="BEI23" s="15"/>
      <c r="BEJ23" s="15"/>
      <c r="BEK23" s="15"/>
      <c r="BEL23" s="15"/>
      <c r="BEM23" s="15"/>
      <c r="BEN23" s="15"/>
      <c r="BEO23" s="15"/>
      <c r="BEP23" s="15"/>
      <c r="BEQ23" s="15"/>
      <c r="BER23" s="15"/>
      <c r="BES23" s="15"/>
      <c r="BET23" s="15"/>
      <c r="BEU23" s="15"/>
      <c r="BEV23" s="15"/>
      <c r="BEW23" s="15"/>
      <c r="BEX23" s="15"/>
      <c r="BEY23" s="15"/>
      <c r="BEZ23" s="15"/>
      <c r="BFA23" s="15"/>
      <c r="BFB23" s="15"/>
      <c r="BFC23" s="15"/>
      <c r="BFD23" s="15"/>
      <c r="BFE23" s="15"/>
      <c r="BFF23" s="15"/>
      <c r="BFG23" s="15"/>
      <c r="BFH23" s="15"/>
      <c r="BFI23" s="15"/>
      <c r="BFJ23" s="15"/>
      <c r="BFK23" s="15"/>
      <c r="BFL23" s="15"/>
      <c r="BFM23" s="15"/>
      <c r="BFN23" s="15"/>
      <c r="BFO23" s="15"/>
      <c r="BFP23" s="15"/>
      <c r="BFQ23" s="15"/>
      <c r="BFR23" s="15"/>
      <c r="BFS23" s="15"/>
      <c r="BFT23" s="15"/>
      <c r="BFU23" s="15"/>
      <c r="BFV23" s="15"/>
      <c r="BFW23" s="15"/>
      <c r="BFX23" s="15"/>
      <c r="BFY23" s="15"/>
      <c r="BFZ23" s="15"/>
      <c r="BGA23" s="15"/>
      <c r="BGB23" s="15"/>
      <c r="BGC23" s="15"/>
      <c r="BGD23" s="15"/>
      <c r="BGE23" s="15"/>
      <c r="BGF23" s="15"/>
      <c r="BGG23" s="15"/>
      <c r="BGH23" s="15"/>
      <c r="BGI23" s="15"/>
      <c r="BGJ23" s="15"/>
      <c r="BGK23" s="15"/>
      <c r="BGL23" s="15"/>
      <c r="BGM23" s="15"/>
      <c r="BGN23" s="15"/>
      <c r="BGO23" s="15"/>
      <c r="BGP23" s="15"/>
      <c r="BGQ23" s="15"/>
      <c r="BGR23" s="15"/>
      <c r="BGS23" s="15"/>
      <c r="BGT23" s="15"/>
      <c r="BGU23" s="15"/>
      <c r="BGV23" s="15"/>
      <c r="BGW23" s="15"/>
      <c r="BGX23" s="15"/>
      <c r="BGY23" s="15"/>
      <c r="BGZ23" s="15"/>
      <c r="BHA23" s="15"/>
      <c r="BHB23" s="15"/>
      <c r="BHC23" s="15"/>
      <c r="BHD23" s="15"/>
      <c r="BHE23" s="15"/>
      <c r="BHF23" s="15"/>
      <c r="BHG23" s="15"/>
      <c r="BHH23" s="15"/>
      <c r="BHI23" s="15"/>
      <c r="BHJ23" s="15"/>
      <c r="BHK23" s="15"/>
      <c r="BHL23" s="15"/>
      <c r="BHM23" s="15"/>
      <c r="BHN23" s="15"/>
      <c r="BHO23" s="15"/>
      <c r="BHP23" s="15"/>
      <c r="BHQ23" s="15"/>
      <c r="BHR23" s="15"/>
      <c r="BHS23" s="15"/>
      <c r="BHT23" s="15"/>
      <c r="BHU23" s="15"/>
      <c r="BHV23" s="15"/>
      <c r="BHW23" s="15"/>
      <c r="BHX23" s="15"/>
      <c r="BHY23" s="15"/>
      <c r="BHZ23" s="15"/>
      <c r="BIA23" s="15"/>
      <c r="BIB23" s="15"/>
      <c r="BIC23" s="15"/>
      <c r="BID23" s="15"/>
      <c r="BIE23" s="15"/>
      <c r="BIF23" s="15"/>
      <c r="BIG23" s="15"/>
      <c r="BIH23" s="15"/>
      <c r="BII23" s="15"/>
      <c r="BIJ23" s="15"/>
      <c r="BIK23" s="15"/>
      <c r="BIL23" s="15"/>
      <c r="BIM23" s="15"/>
      <c r="BIN23" s="15"/>
      <c r="BIO23" s="15"/>
      <c r="BIP23" s="15"/>
      <c r="BIQ23" s="15"/>
      <c r="BIR23" s="15"/>
      <c r="BIS23" s="15"/>
      <c r="BIT23" s="15"/>
      <c r="BIU23" s="15"/>
      <c r="BIV23" s="15"/>
      <c r="BIW23" s="15"/>
      <c r="BIX23" s="15"/>
      <c r="BIY23" s="15"/>
      <c r="BIZ23" s="15"/>
      <c r="BJA23" s="15"/>
      <c r="BJB23" s="15"/>
      <c r="BJC23" s="15"/>
      <c r="BJD23" s="15"/>
      <c r="BJE23" s="15"/>
      <c r="BJF23" s="15"/>
      <c r="BJG23" s="15"/>
      <c r="BJH23" s="15"/>
      <c r="BJI23" s="15"/>
      <c r="BJJ23" s="15"/>
      <c r="BJK23" s="15"/>
      <c r="BJL23" s="15"/>
      <c r="BJM23" s="15"/>
      <c r="BJN23" s="15"/>
      <c r="BJO23" s="15"/>
      <c r="BJP23" s="15"/>
      <c r="BJQ23" s="15"/>
      <c r="BJR23" s="15"/>
      <c r="BJS23" s="15"/>
      <c r="BJT23" s="15"/>
      <c r="BJU23" s="15"/>
      <c r="BJV23" s="15"/>
      <c r="BJW23" s="15"/>
      <c r="BJX23" s="15"/>
      <c r="BJY23" s="15"/>
      <c r="BJZ23" s="15"/>
      <c r="BKA23" s="15"/>
      <c r="BKB23" s="15"/>
      <c r="BKC23" s="15"/>
      <c r="BKD23" s="15"/>
      <c r="BKE23" s="15"/>
      <c r="BKF23" s="15"/>
      <c r="BKG23" s="15"/>
      <c r="BKH23" s="15"/>
      <c r="BKI23" s="15"/>
      <c r="BKJ23" s="15"/>
      <c r="BKK23" s="15"/>
      <c r="BKL23" s="15"/>
      <c r="BKM23" s="15"/>
      <c r="BKN23" s="15"/>
      <c r="BKO23" s="15"/>
      <c r="BKP23" s="15"/>
      <c r="BKQ23" s="15"/>
      <c r="BKR23" s="15"/>
      <c r="BKS23" s="15"/>
      <c r="BKT23" s="15"/>
      <c r="BKU23" s="15"/>
      <c r="BKV23" s="15"/>
      <c r="BKW23" s="15"/>
      <c r="BKX23" s="15"/>
      <c r="BKY23" s="15"/>
      <c r="BKZ23" s="15"/>
      <c r="BLA23" s="15"/>
      <c r="BLB23" s="15"/>
      <c r="BLC23" s="15"/>
      <c r="BLD23" s="15"/>
      <c r="BLE23" s="15"/>
      <c r="BLF23" s="15"/>
      <c r="BLG23" s="15"/>
      <c r="BLH23" s="15"/>
      <c r="BLI23" s="15"/>
      <c r="BLJ23" s="15"/>
      <c r="BLK23" s="15"/>
      <c r="BLL23" s="15"/>
      <c r="BLM23" s="15"/>
      <c r="BLN23" s="15"/>
      <c r="BLO23" s="15"/>
      <c r="BLP23" s="15"/>
      <c r="BLQ23" s="15"/>
      <c r="BLR23" s="15"/>
      <c r="BLS23" s="15"/>
      <c r="BLT23" s="15"/>
      <c r="BLU23" s="15"/>
      <c r="BLV23" s="15"/>
      <c r="BLW23" s="15"/>
      <c r="BLX23" s="15"/>
      <c r="BLY23" s="15"/>
      <c r="BLZ23" s="15"/>
      <c r="BMA23" s="15"/>
      <c r="BMB23" s="15"/>
      <c r="BMC23" s="15"/>
      <c r="BMD23" s="15"/>
      <c r="BME23" s="15"/>
      <c r="BMF23" s="15"/>
      <c r="BMG23" s="15"/>
      <c r="BMH23" s="15"/>
      <c r="BMI23" s="15"/>
      <c r="BMJ23" s="15"/>
      <c r="BMK23" s="15"/>
      <c r="BML23" s="15"/>
      <c r="BMM23" s="15"/>
      <c r="BMN23" s="15"/>
      <c r="BMO23" s="15"/>
      <c r="BMP23" s="15"/>
      <c r="BMQ23" s="15"/>
      <c r="BMR23" s="15"/>
      <c r="BMS23" s="15"/>
      <c r="BMT23" s="15"/>
      <c r="BMU23" s="15"/>
      <c r="BMV23" s="15"/>
      <c r="BMW23" s="15"/>
      <c r="BMX23" s="15"/>
      <c r="BMY23" s="15"/>
      <c r="BMZ23" s="15"/>
      <c r="BNA23" s="15"/>
      <c r="BNB23" s="15"/>
      <c r="BNC23" s="15"/>
      <c r="BND23" s="15"/>
      <c r="BNE23" s="15"/>
      <c r="BNF23" s="15"/>
      <c r="BNG23" s="15"/>
      <c r="BNH23" s="15"/>
      <c r="BNI23" s="15"/>
      <c r="BNJ23" s="15"/>
      <c r="BNK23" s="15"/>
      <c r="BNL23" s="15"/>
      <c r="BNM23" s="15"/>
      <c r="BNN23" s="15"/>
      <c r="BNO23" s="15"/>
      <c r="BNP23" s="15"/>
      <c r="BNQ23" s="15"/>
      <c r="BNR23" s="15"/>
      <c r="BNS23" s="15"/>
      <c r="BNT23" s="15"/>
      <c r="BNU23" s="15"/>
      <c r="BNV23" s="15"/>
      <c r="BNW23" s="15"/>
      <c r="BNX23" s="15"/>
      <c r="BNY23" s="15"/>
      <c r="BNZ23" s="15"/>
      <c r="BOA23" s="15"/>
      <c r="BOB23" s="15"/>
      <c r="BOC23" s="15"/>
      <c r="BOD23" s="15"/>
      <c r="BOE23" s="15"/>
      <c r="BOF23" s="15"/>
      <c r="BOG23" s="15"/>
      <c r="BOH23" s="15"/>
      <c r="BOI23" s="15"/>
      <c r="BOJ23" s="15"/>
      <c r="BOK23" s="15"/>
      <c r="BOL23" s="15"/>
      <c r="BOM23" s="15"/>
      <c r="BON23" s="15"/>
      <c r="BOO23" s="15"/>
      <c r="BOP23" s="15"/>
      <c r="BOQ23" s="15"/>
      <c r="BOR23" s="15"/>
      <c r="BOS23" s="15"/>
      <c r="BOT23" s="15"/>
      <c r="BOU23" s="15"/>
      <c r="BOV23" s="15"/>
      <c r="BOW23" s="15"/>
      <c r="BOX23" s="15"/>
      <c r="BOY23" s="15"/>
      <c r="BOZ23" s="15"/>
      <c r="BPA23" s="15"/>
      <c r="BPB23" s="15"/>
      <c r="BPC23" s="15"/>
      <c r="BPD23" s="15"/>
      <c r="BPE23" s="15"/>
      <c r="BPF23" s="15"/>
      <c r="BPG23" s="15"/>
      <c r="BPH23" s="15"/>
      <c r="BPI23" s="15"/>
      <c r="BPJ23" s="15"/>
      <c r="BPK23" s="15"/>
      <c r="BPL23" s="15"/>
      <c r="BPM23" s="15"/>
      <c r="BPN23" s="15"/>
      <c r="BPO23" s="15"/>
      <c r="BPP23" s="15"/>
      <c r="BPQ23" s="15"/>
      <c r="BPR23" s="15"/>
      <c r="BPS23" s="15"/>
      <c r="BPT23" s="15"/>
      <c r="BPU23" s="15"/>
      <c r="BPV23" s="15"/>
      <c r="BPW23" s="15"/>
      <c r="BPX23" s="15"/>
      <c r="BPY23" s="15"/>
      <c r="BPZ23" s="15"/>
      <c r="BQA23" s="15"/>
      <c r="BQB23" s="15"/>
      <c r="BQC23" s="15"/>
      <c r="BQD23" s="15"/>
      <c r="BQE23" s="15"/>
      <c r="BQF23" s="15"/>
      <c r="BQG23" s="15"/>
      <c r="BQH23" s="15"/>
      <c r="BQI23" s="15"/>
      <c r="BQJ23" s="15"/>
      <c r="BQK23" s="15"/>
      <c r="BQL23" s="15"/>
      <c r="BQM23" s="15"/>
      <c r="BQN23" s="15"/>
      <c r="BQO23" s="15"/>
      <c r="BQP23" s="15"/>
      <c r="BQQ23" s="15"/>
      <c r="BQR23" s="15"/>
      <c r="BQS23" s="15"/>
      <c r="BQT23" s="15"/>
      <c r="BQU23" s="15"/>
      <c r="BQV23" s="15"/>
      <c r="BQW23" s="15"/>
      <c r="BQX23" s="15"/>
      <c r="BQY23" s="15"/>
      <c r="BQZ23" s="15"/>
      <c r="BRA23" s="15"/>
      <c r="BRB23" s="15"/>
      <c r="BRC23" s="15"/>
      <c r="BRD23" s="15"/>
      <c r="BRE23" s="15"/>
      <c r="BRF23" s="15"/>
      <c r="BRG23" s="15"/>
      <c r="BRH23" s="15"/>
      <c r="BRI23" s="15"/>
      <c r="BRJ23" s="15"/>
      <c r="BRK23" s="15"/>
      <c r="BRL23" s="15"/>
      <c r="BRM23" s="15"/>
      <c r="BRN23" s="15"/>
      <c r="BRO23" s="15"/>
      <c r="BRP23" s="15"/>
      <c r="BRQ23" s="15"/>
      <c r="BRR23" s="15"/>
      <c r="BRS23" s="15"/>
      <c r="BRT23" s="15"/>
      <c r="BRU23" s="15"/>
      <c r="BRV23" s="15"/>
      <c r="BRW23" s="15"/>
      <c r="BRX23" s="15"/>
      <c r="BRY23" s="15"/>
      <c r="BRZ23" s="15"/>
      <c r="BSA23" s="15"/>
      <c r="BSB23" s="15"/>
      <c r="BSC23" s="15"/>
      <c r="BSD23" s="15"/>
      <c r="BSE23" s="15"/>
      <c r="BSF23" s="15"/>
      <c r="BSG23" s="15"/>
      <c r="BSH23" s="15"/>
      <c r="BSI23" s="15"/>
      <c r="BSJ23" s="15"/>
      <c r="BSK23" s="15"/>
      <c r="BSL23" s="15"/>
      <c r="BSM23" s="15"/>
      <c r="BSN23" s="15"/>
      <c r="BSO23" s="15"/>
      <c r="BSP23" s="15"/>
      <c r="BSQ23" s="15"/>
      <c r="BSR23" s="15"/>
      <c r="BSS23" s="15"/>
      <c r="BST23" s="15"/>
      <c r="BSU23" s="15"/>
      <c r="BSV23" s="15"/>
      <c r="BSW23" s="15"/>
      <c r="BSX23" s="15"/>
      <c r="BSY23" s="15"/>
      <c r="BSZ23" s="15"/>
      <c r="BTA23" s="15"/>
      <c r="BTB23" s="15"/>
      <c r="BTC23" s="15"/>
      <c r="BTD23" s="15"/>
      <c r="BTE23" s="15"/>
      <c r="BTF23" s="15"/>
      <c r="BTG23" s="15"/>
      <c r="BTH23" s="15"/>
      <c r="BTI23" s="15"/>
      <c r="BTJ23" s="15"/>
      <c r="BTK23" s="15"/>
      <c r="BTL23" s="15"/>
      <c r="BTM23" s="15"/>
      <c r="BTN23" s="15"/>
      <c r="BTO23" s="15"/>
      <c r="BTP23" s="15"/>
      <c r="BTQ23" s="15"/>
      <c r="BTR23" s="15"/>
      <c r="BTS23" s="15"/>
      <c r="BTT23" s="15"/>
      <c r="BTU23" s="15"/>
      <c r="BTV23" s="15"/>
      <c r="BTW23" s="15"/>
      <c r="BTX23" s="15"/>
      <c r="BTY23" s="15"/>
      <c r="BTZ23" s="15"/>
      <c r="BUA23" s="15"/>
      <c r="BUB23" s="15"/>
      <c r="BUC23" s="15"/>
      <c r="BUD23" s="15"/>
      <c r="BUE23" s="15"/>
      <c r="BUF23" s="15"/>
      <c r="BUG23" s="15"/>
      <c r="BUH23" s="15"/>
      <c r="BUI23" s="15"/>
      <c r="BUJ23" s="15"/>
      <c r="BUK23" s="15"/>
      <c r="BUL23" s="15"/>
      <c r="BUM23" s="15"/>
      <c r="BUN23" s="15"/>
      <c r="BUO23" s="15"/>
      <c r="BUP23" s="15"/>
      <c r="BUQ23" s="15"/>
      <c r="BUR23" s="15"/>
      <c r="BUS23" s="15"/>
      <c r="BUT23" s="15"/>
      <c r="BUU23" s="15"/>
      <c r="BUV23" s="15"/>
      <c r="BUW23" s="15"/>
      <c r="BUX23" s="15"/>
      <c r="BUY23" s="15"/>
      <c r="BUZ23" s="15"/>
      <c r="BVA23" s="15"/>
      <c r="BVB23" s="15"/>
      <c r="BVC23" s="15"/>
      <c r="BVD23" s="15"/>
      <c r="BVE23" s="15"/>
      <c r="BVF23" s="15"/>
      <c r="BVG23" s="15"/>
      <c r="BVH23" s="15"/>
      <c r="BVI23" s="15"/>
      <c r="BVJ23" s="15"/>
      <c r="BVK23" s="15"/>
      <c r="BVL23" s="15"/>
      <c r="BVM23" s="15"/>
      <c r="BVN23" s="15"/>
      <c r="BVO23" s="15"/>
      <c r="BVP23" s="15"/>
      <c r="BVQ23" s="15"/>
      <c r="BVR23" s="15"/>
      <c r="BVS23" s="15"/>
      <c r="BVT23" s="15"/>
      <c r="BVU23" s="15"/>
      <c r="BVV23" s="15"/>
      <c r="BVW23" s="15"/>
      <c r="BVX23" s="15"/>
      <c r="BVY23" s="15"/>
      <c r="BVZ23" s="15"/>
      <c r="BWA23" s="15"/>
      <c r="BWB23" s="15"/>
      <c r="BWC23" s="15"/>
      <c r="BWD23" s="15"/>
      <c r="BWE23" s="15"/>
      <c r="BWF23" s="15"/>
      <c r="BWG23" s="15"/>
      <c r="BWH23" s="15"/>
      <c r="BWI23" s="15"/>
      <c r="BWJ23" s="15"/>
      <c r="BWK23" s="15"/>
      <c r="BWL23" s="15"/>
      <c r="BWM23" s="15"/>
      <c r="BWN23" s="15"/>
      <c r="BWO23" s="15"/>
      <c r="BWP23" s="15"/>
      <c r="BWQ23" s="15"/>
      <c r="BWR23" s="15"/>
      <c r="BWS23" s="15"/>
      <c r="BWT23" s="15"/>
      <c r="BWU23" s="15"/>
      <c r="BWV23" s="15"/>
      <c r="BWW23" s="15"/>
      <c r="BWX23" s="15"/>
      <c r="BWY23" s="15"/>
      <c r="BWZ23" s="15"/>
      <c r="BXA23" s="15"/>
      <c r="BXB23" s="15"/>
      <c r="BXC23" s="15"/>
      <c r="BXD23" s="15"/>
      <c r="BXE23" s="15"/>
      <c r="BXF23" s="15"/>
      <c r="BXG23" s="15"/>
      <c r="BXH23" s="15"/>
      <c r="BXI23" s="15"/>
      <c r="BXJ23" s="15"/>
      <c r="BXK23" s="15"/>
      <c r="BXL23" s="15"/>
      <c r="BXM23" s="15"/>
      <c r="BXN23" s="15"/>
      <c r="BXO23" s="15"/>
      <c r="BXP23" s="15"/>
      <c r="BXQ23" s="15"/>
      <c r="BXR23" s="15"/>
      <c r="BXS23" s="15"/>
      <c r="BXT23" s="15"/>
      <c r="BXU23" s="15"/>
      <c r="BXV23" s="15"/>
      <c r="BXW23" s="15"/>
      <c r="BXX23" s="15"/>
      <c r="BXY23" s="15"/>
      <c r="BXZ23" s="15"/>
      <c r="BYA23" s="15"/>
      <c r="BYB23" s="15"/>
      <c r="BYC23" s="15"/>
      <c r="BYD23" s="15"/>
      <c r="BYE23" s="15"/>
      <c r="BYF23" s="15"/>
      <c r="BYG23" s="15"/>
      <c r="BYH23" s="15"/>
      <c r="BYI23" s="15"/>
      <c r="BYJ23" s="15"/>
      <c r="BYK23" s="15"/>
      <c r="BYL23" s="15"/>
      <c r="BYM23" s="15"/>
      <c r="BYN23" s="15"/>
      <c r="BYO23" s="15"/>
      <c r="BYP23" s="15"/>
      <c r="BYQ23" s="15"/>
      <c r="BYR23" s="15"/>
      <c r="BYS23" s="15"/>
      <c r="BYT23" s="15"/>
      <c r="BYU23" s="15"/>
      <c r="BYV23" s="15"/>
      <c r="BYW23" s="15"/>
      <c r="BYX23" s="15"/>
      <c r="BYY23" s="15"/>
      <c r="BYZ23" s="15"/>
      <c r="BZA23" s="15"/>
      <c r="BZB23" s="15"/>
      <c r="BZC23" s="15"/>
      <c r="BZD23" s="15"/>
      <c r="BZE23" s="15"/>
      <c r="BZF23" s="15"/>
      <c r="BZG23" s="15"/>
      <c r="BZH23" s="15"/>
      <c r="BZI23" s="15"/>
      <c r="BZJ23" s="15"/>
      <c r="BZK23" s="15"/>
      <c r="BZL23" s="15"/>
      <c r="BZM23" s="15"/>
      <c r="BZN23" s="15"/>
      <c r="BZO23" s="15"/>
      <c r="BZP23" s="15"/>
      <c r="BZQ23" s="15"/>
      <c r="BZR23" s="15"/>
      <c r="BZS23" s="15"/>
      <c r="BZT23" s="15"/>
      <c r="BZU23" s="15"/>
      <c r="BZV23" s="15"/>
      <c r="BZW23" s="15"/>
      <c r="BZX23" s="15"/>
      <c r="BZY23" s="15"/>
      <c r="BZZ23" s="15"/>
      <c r="CAA23" s="15"/>
      <c r="CAB23" s="15"/>
      <c r="CAC23" s="15"/>
      <c r="CAD23" s="15"/>
      <c r="CAE23" s="15"/>
      <c r="CAF23" s="15"/>
      <c r="CAG23" s="15"/>
      <c r="CAH23" s="15"/>
      <c r="CAI23" s="15"/>
      <c r="CAJ23" s="15"/>
      <c r="CAK23" s="15"/>
      <c r="CAL23" s="15"/>
      <c r="CAM23" s="15"/>
      <c r="CAN23" s="15"/>
      <c r="CAO23" s="15"/>
      <c r="CAP23" s="15"/>
      <c r="CAQ23" s="15"/>
      <c r="CAR23" s="15"/>
      <c r="CAS23" s="15"/>
      <c r="CAT23" s="15"/>
      <c r="CAU23" s="15"/>
      <c r="CAV23" s="15"/>
      <c r="CAW23" s="15"/>
      <c r="CAX23" s="15"/>
      <c r="CAY23" s="15"/>
      <c r="CAZ23" s="15"/>
      <c r="CBA23" s="15"/>
      <c r="CBB23" s="15"/>
      <c r="CBC23" s="15"/>
      <c r="CBD23" s="15"/>
      <c r="CBE23" s="15"/>
      <c r="CBF23" s="15"/>
      <c r="CBG23" s="15"/>
      <c r="CBH23" s="15"/>
      <c r="CBI23" s="15"/>
      <c r="CBJ23" s="15"/>
      <c r="CBK23" s="15"/>
      <c r="CBL23" s="15"/>
      <c r="CBM23" s="15"/>
      <c r="CBN23" s="15"/>
      <c r="CBO23" s="15"/>
      <c r="CBP23" s="15"/>
      <c r="CBQ23" s="15"/>
      <c r="CBR23" s="15"/>
      <c r="CBS23" s="15"/>
      <c r="CBT23" s="15"/>
      <c r="CBU23" s="15"/>
      <c r="CBV23" s="15"/>
      <c r="CBW23" s="15"/>
      <c r="CBX23" s="15"/>
      <c r="CBY23" s="15"/>
      <c r="CBZ23" s="15"/>
      <c r="CCA23" s="15"/>
      <c r="CCB23" s="15"/>
      <c r="CCC23" s="15"/>
      <c r="CCD23" s="15"/>
      <c r="CCE23" s="15"/>
      <c r="CCF23" s="15"/>
      <c r="CCG23" s="15"/>
      <c r="CCH23" s="15"/>
      <c r="CCI23" s="15"/>
      <c r="CCJ23" s="15"/>
      <c r="CCK23" s="15"/>
      <c r="CCL23" s="15"/>
      <c r="CCM23" s="15"/>
      <c r="CCN23" s="15"/>
      <c r="CCO23" s="15"/>
      <c r="CCP23" s="15"/>
      <c r="CCQ23" s="15"/>
      <c r="CCR23" s="15"/>
      <c r="CCS23" s="15"/>
      <c r="CCT23" s="15"/>
      <c r="CCU23" s="15"/>
      <c r="CCV23" s="15"/>
      <c r="CCW23" s="15"/>
      <c r="CCX23" s="15"/>
      <c r="CCY23" s="15"/>
      <c r="CCZ23" s="15"/>
      <c r="CDA23" s="15"/>
      <c r="CDB23" s="15"/>
      <c r="CDC23" s="15"/>
      <c r="CDD23" s="15"/>
      <c r="CDE23" s="15"/>
      <c r="CDF23" s="15"/>
      <c r="CDG23" s="15"/>
      <c r="CDH23" s="15"/>
      <c r="CDI23" s="15"/>
      <c r="CDJ23" s="15"/>
      <c r="CDK23" s="15"/>
      <c r="CDL23" s="15"/>
      <c r="CDM23" s="15"/>
      <c r="CDN23" s="15"/>
      <c r="CDO23" s="15"/>
      <c r="CDP23" s="15"/>
      <c r="CDQ23" s="15"/>
      <c r="CDR23" s="15"/>
      <c r="CDS23" s="15"/>
      <c r="CDT23" s="15"/>
      <c r="CDU23" s="15"/>
      <c r="CDV23" s="15"/>
      <c r="CDW23" s="15"/>
      <c r="CDX23" s="15"/>
      <c r="CDY23" s="15"/>
      <c r="CDZ23" s="15"/>
      <c r="CEA23" s="15"/>
      <c r="CEB23" s="15"/>
      <c r="CEC23" s="15"/>
      <c r="CED23" s="15"/>
      <c r="CEE23" s="15"/>
      <c r="CEF23" s="15"/>
      <c r="CEG23" s="15"/>
      <c r="CEH23" s="15"/>
      <c r="CEI23" s="15"/>
      <c r="CEJ23" s="15"/>
      <c r="CEK23" s="15"/>
      <c r="CEL23" s="15"/>
      <c r="CEM23" s="15"/>
      <c r="CEN23" s="15"/>
      <c r="CEO23" s="15"/>
      <c r="CEP23" s="15"/>
      <c r="CEQ23" s="15"/>
      <c r="CER23" s="15"/>
      <c r="CES23" s="15"/>
      <c r="CET23" s="15"/>
      <c r="CEU23" s="15"/>
      <c r="CEV23" s="15"/>
      <c r="CEW23" s="15"/>
      <c r="CEX23" s="15"/>
      <c r="CEY23" s="15"/>
      <c r="CEZ23" s="15"/>
      <c r="CFA23" s="15"/>
      <c r="CFB23" s="15"/>
      <c r="CFC23" s="15"/>
      <c r="CFD23" s="15"/>
      <c r="CFE23" s="15"/>
      <c r="CFF23" s="15"/>
      <c r="CFG23" s="15"/>
      <c r="CFH23" s="15"/>
      <c r="CFI23" s="15"/>
      <c r="CFJ23" s="15"/>
      <c r="CFK23" s="15"/>
      <c r="CFL23" s="15"/>
      <c r="CFM23" s="15"/>
      <c r="CFN23" s="15"/>
      <c r="CFO23" s="15"/>
      <c r="CFP23" s="15"/>
      <c r="CFQ23" s="15"/>
      <c r="CFR23" s="15"/>
      <c r="CFS23" s="15"/>
      <c r="CFT23" s="15"/>
      <c r="CFU23" s="15"/>
      <c r="CFV23" s="15"/>
      <c r="CFW23" s="15"/>
      <c r="CFX23" s="15"/>
      <c r="CFY23" s="15"/>
      <c r="CFZ23" s="15"/>
      <c r="CGA23" s="15"/>
      <c r="CGB23" s="15"/>
      <c r="CGC23" s="15"/>
      <c r="CGD23" s="15"/>
      <c r="CGE23" s="15"/>
      <c r="CGF23" s="15"/>
      <c r="CGG23" s="15"/>
      <c r="CGH23" s="15"/>
      <c r="CGI23" s="15"/>
      <c r="CGJ23" s="15"/>
      <c r="CGK23" s="15"/>
      <c r="CGL23" s="15"/>
      <c r="CGM23" s="15"/>
      <c r="CGN23" s="15"/>
      <c r="CGO23" s="15"/>
      <c r="CGP23" s="15"/>
      <c r="CGQ23" s="15"/>
      <c r="CGR23" s="15"/>
      <c r="CGS23" s="15"/>
      <c r="CGT23" s="15"/>
      <c r="CGU23" s="15"/>
      <c r="CGV23" s="15"/>
      <c r="CGW23" s="15"/>
      <c r="CGX23" s="15"/>
      <c r="CGY23" s="15"/>
      <c r="CGZ23" s="15"/>
      <c r="CHA23" s="15"/>
      <c r="CHB23" s="15"/>
      <c r="CHC23" s="15"/>
      <c r="CHD23" s="15"/>
      <c r="CHE23" s="15"/>
      <c r="CHF23" s="15"/>
      <c r="CHG23" s="15"/>
      <c r="CHH23" s="15"/>
      <c r="CHI23" s="15"/>
      <c r="CHJ23" s="15"/>
      <c r="CHK23" s="15"/>
      <c r="CHL23" s="15"/>
      <c r="CHM23" s="15"/>
      <c r="CHN23" s="15"/>
      <c r="CHO23" s="15"/>
      <c r="CHP23" s="15"/>
      <c r="CHQ23" s="15"/>
      <c r="CHR23" s="15"/>
      <c r="CHS23" s="15"/>
      <c r="CHT23" s="15"/>
      <c r="CHU23" s="15"/>
      <c r="CHV23" s="15"/>
      <c r="CHW23" s="15"/>
      <c r="CHX23" s="15"/>
      <c r="CHY23" s="15"/>
      <c r="CHZ23" s="15"/>
      <c r="CIA23" s="15"/>
      <c r="CIB23" s="15"/>
      <c r="CIC23" s="15"/>
      <c r="CID23" s="15"/>
      <c r="CIE23" s="15"/>
      <c r="CIF23" s="15"/>
      <c r="CIG23" s="15"/>
      <c r="CIH23" s="15"/>
      <c r="CII23" s="15"/>
      <c r="CIJ23" s="15"/>
      <c r="CIK23" s="15"/>
      <c r="CIL23" s="15"/>
      <c r="CIM23" s="15"/>
      <c r="CIN23" s="15"/>
      <c r="CIO23" s="15"/>
      <c r="CIP23" s="15"/>
      <c r="CIQ23" s="15"/>
      <c r="CIR23" s="15"/>
      <c r="CIS23" s="15"/>
      <c r="CIT23" s="15"/>
      <c r="CIU23" s="15"/>
      <c r="CIV23" s="15"/>
      <c r="CIW23" s="15"/>
      <c r="CIX23" s="15"/>
      <c r="CIY23" s="15"/>
      <c r="CIZ23" s="15"/>
      <c r="CJA23" s="15"/>
      <c r="CJB23" s="15"/>
      <c r="CJC23" s="15"/>
      <c r="CJD23" s="15"/>
      <c r="CJE23" s="15"/>
      <c r="CJF23" s="15"/>
      <c r="CJG23" s="15"/>
      <c r="CJH23" s="15"/>
      <c r="CJI23" s="15"/>
      <c r="CJJ23" s="15"/>
      <c r="CJK23" s="15"/>
      <c r="CJL23" s="15"/>
      <c r="CJM23" s="15"/>
      <c r="CJN23" s="15"/>
      <c r="CJO23" s="15"/>
      <c r="CJP23" s="15"/>
      <c r="CJQ23" s="15"/>
      <c r="CJR23" s="15"/>
      <c r="CJS23" s="15"/>
      <c r="CJT23" s="15"/>
      <c r="CJU23" s="15"/>
      <c r="CJV23" s="15"/>
      <c r="CJW23" s="15"/>
      <c r="CJX23" s="15"/>
      <c r="CJY23" s="15"/>
      <c r="CJZ23" s="15"/>
      <c r="CKA23" s="15"/>
      <c r="CKB23" s="15"/>
      <c r="CKC23" s="15"/>
      <c r="CKD23" s="15"/>
      <c r="CKE23" s="15"/>
      <c r="CKF23" s="15"/>
      <c r="CKG23" s="15"/>
      <c r="CKH23" s="15"/>
      <c r="CKI23" s="15"/>
      <c r="CKJ23" s="15"/>
      <c r="CKK23" s="15"/>
      <c r="CKL23" s="15"/>
      <c r="CKM23" s="15"/>
      <c r="CKN23" s="15"/>
      <c r="CKO23" s="15"/>
      <c r="CKP23" s="15"/>
      <c r="CKQ23" s="15"/>
      <c r="CKR23" s="15"/>
      <c r="CKS23" s="15"/>
      <c r="CKT23" s="15"/>
      <c r="CKU23" s="15"/>
      <c r="CKV23" s="15"/>
      <c r="CKW23" s="15"/>
      <c r="CKX23" s="15"/>
      <c r="CKY23" s="15"/>
      <c r="CKZ23" s="15"/>
      <c r="CLA23" s="15"/>
      <c r="CLB23" s="15"/>
      <c r="CLC23" s="15"/>
      <c r="CLD23" s="15"/>
      <c r="CLE23" s="15"/>
      <c r="CLF23" s="15"/>
      <c r="CLG23" s="15"/>
      <c r="CLH23" s="15"/>
      <c r="CLI23" s="15"/>
      <c r="CLJ23" s="15"/>
      <c r="CLK23" s="15"/>
      <c r="CLL23" s="15"/>
      <c r="CLM23" s="15"/>
      <c r="CLN23" s="15"/>
      <c r="CLO23" s="15"/>
      <c r="CLP23" s="15"/>
      <c r="CLQ23" s="15"/>
      <c r="CLR23" s="15"/>
      <c r="CLS23" s="15"/>
      <c r="CLT23" s="15"/>
      <c r="CLU23" s="15"/>
      <c r="CLV23" s="15"/>
      <c r="CLW23" s="15"/>
      <c r="CLX23" s="15"/>
      <c r="CLY23" s="15"/>
      <c r="CLZ23" s="15"/>
      <c r="CMA23" s="15"/>
      <c r="CMB23" s="15"/>
      <c r="CMC23" s="15"/>
      <c r="CMD23" s="15"/>
      <c r="CME23" s="15"/>
      <c r="CMF23" s="15"/>
      <c r="CMG23" s="15"/>
      <c r="CMH23" s="15"/>
      <c r="CMI23" s="15"/>
      <c r="CMJ23" s="15"/>
      <c r="CMK23" s="15"/>
      <c r="CML23" s="15"/>
      <c r="CMM23" s="15"/>
      <c r="CMN23" s="15"/>
      <c r="CMO23" s="15"/>
      <c r="CMP23" s="15"/>
      <c r="CMQ23" s="15"/>
      <c r="CMR23" s="15"/>
      <c r="CMS23" s="15"/>
      <c r="CMT23" s="15"/>
      <c r="CMU23" s="15"/>
      <c r="CMV23" s="15"/>
      <c r="CMW23" s="15"/>
      <c r="CMX23" s="15"/>
      <c r="CMY23" s="15"/>
      <c r="CMZ23" s="15"/>
      <c r="CNA23" s="15"/>
      <c r="CNB23" s="15"/>
      <c r="CNC23" s="15"/>
      <c r="CND23" s="15"/>
      <c r="CNE23" s="15"/>
      <c r="CNF23" s="15"/>
      <c r="CNG23" s="15"/>
      <c r="CNH23" s="15"/>
      <c r="CNI23" s="15"/>
      <c r="CNJ23" s="15"/>
      <c r="CNK23" s="15"/>
      <c r="CNL23" s="15"/>
      <c r="CNM23" s="15"/>
      <c r="CNN23" s="15"/>
      <c r="CNO23" s="15"/>
      <c r="CNP23" s="15"/>
      <c r="CNQ23" s="15"/>
      <c r="CNR23" s="15"/>
      <c r="CNS23" s="15"/>
      <c r="CNT23" s="15"/>
      <c r="CNU23" s="15"/>
      <c r="CNV23" s="15"/>
      <c r="CNW23" s="15"/>
      <c r="CNX23" s="15"/>
      <c r="CNY23" s="15"/>
      <c r="CNZ23" s="15"/>
      <c r="COA23" s="15"/>
      <c r="COB23" s="15"/>
      <c r="COC23" s="15"/>
      <c r="COD23" s="15"/>
      <c r="COE23" s="15"/>
      <c r="COF23" s="15"/>
      <c r="COG23" s="15"/>
      <c r="COH23" s="15"/>
      <c r="COI23" s="15"/>
      <c r="COJ23" s="15"/>
      <c r="COK23" s="15"/>
      <c r="COL23" s="15"/>
      <c r="COM23" s="15"/>
      <c r="CON23" s="15"/>
      <c r="COO23" s="15"/>
      <c r="COP23" s="15"/>
      <c r="COQ23" s="15"/>
      <c r="COR23" s="15"/>
      <c r="COS23" s="15"/>
      <c r="COT23" s="15"/>
      <c r="COU23" s="15"/>
      <c r="COV23" s="15"/>
      <c r="COW23" s="15"/>
      <c r="COX23" s="15"/>
      <c r="COY23" s="15"/>
      <c r="COZ23" s="15"/>
      <c r="CPA23" s="15"/>
      <c r="CPB23" s="15"/>
      <c r="CPC23" s="15"/>
      <c r="CPD23" s="15"/>
      <c r="CPE23" s="15"/>
      <c r="CPF23" s="15"/>
      <c r="CPG23" s="15"/>
      <c r="CPH23" s="15"/>
      <c r="CPI23" s="15"/>
      <c r="CPJ23" s="15"/>
      <c r="CPK23" s="15"/>
      <c r="CPL23" s="15"/>
      <c r="CPM23" s="15"/>
      <c r="CPN23" s="15"/>
      <c r="CPO23" s="15"/>
      <c r="CPP23" s="15"/>
      <c r="CPQ23" s="15"/>
      <c r="CPR23" s="15"/>
      <c r="CPS23" s="15"/>
      <c r="CPT23" s="15"/>
      <c r="CPU23" s="15"/>
      <c r="CPV23" s="15"/>
      <c r="CPW23" s="15"/>
      <c r="CPX23" s="15"/>
      <c r="CPY23" s="15"/>
      <c r="CPZ23" s="15"/>
      <c r="CQA23" s="15"/>
      <c r="CQB23" s="15"/>
      <c r="CQC23" s="15"/>
      <c r="CQD23" s="15"/>
      <c r="CQE23" s="15"/>
      <c r="CQF23" s="15"/>
      <c r="CQG23" s="15"/>
      <c r="CQH23" s="15"/>
      <c r="CQI23" s="15"/>
      <c r="CQJ23" s="15"/>
      <c r="CQK23" s="15"/>
      <c r="CQL23" s="15"/>
      <c r="CQM23" s="15"/>
      <c r="CQN23" s="15"/>
      <c r="CQO23" s="15"/>
      <c r="CQP23" s="15"/>
      <c r="CQQ23" s="15"/>
      <c r="CQR23" s="15"/>
      <c r="CQS23" s="15"/>
      <c r="CQT23" s="15"/>
      <c r="CQU23" s="15"/>
      <c r="CQV23" s="15"/>
      <c r="CQW23" s="15"/>
      <c r="CQX23" s="15"/>
      <c r="CQY23" s="15"/>
      <c r="CQZ23" s="15"/>
      <c r="CRA23" s="15"/>
      <c r="CRB23" s="15"/>
      <c r="CRC23" s="15"/>
      <c r="CRD23" s="15"/>
      <c r="CRE23" s="15"/>
      <c r="CRF23" s="15"/>
      <c r="CRG23" s="15"/>
      <c r="CRH23" s="15"/>
      <c r="CRI23" s="15"/>
      <c r="CRJ23" s="15"/>
      <c r="CRK23" s="15"/>
      <c r="CRL23" s="15"/>
      <c r="CRM23" s="15"/>
      <c r="CRN23" s="15"/>
      <c r="CRO23" s="15"/>
      <c r="CRP23" s="15"/>
      <c r="CRQ23" s="15"/>
      <c r="CRR23" s="15"/>
      <c r="CRS23" s="15"/>
      <c r="CRT23" s="15"/>
      <c r="CRU23" s="15"/>
      <c r="CRV23" s="15"/>
      <c r="CRW23" s="15"/>
      <c r="CRX23" s="15"/>
      <c r="CRY23" s="15"/>
      <c r="CRZ23" s="15"/>
      <c r="CSA23" s="15"/>
      <c r="CSB23" s="15"/>
      <c r="CSC23" s="15"/>
      <c r="CSD23" s="15"/>
      <c r="CSE23" s="15"/>
      <c r="CSF23" s="15"/>
      <c r="CSG23" s="15"/>
      <c r="CSH23" s="15"/>
      <c r="CSI23" s="15"/>
      <c r="CSJ23" s="15"/>
      <c r="CSK23" s="15"/>
      <c r="CSL23" s="15"/>
      <c r="CSM23" s="15"/>
      <c r="CSN23" s="15"/>
      <c r="CSO23" s="15"/>
      <c r="CSP23" s="15"/>
      <c r="CSQ23" s="15"/>
      <c r="CSR23" s="15"/>
      <c r="CSS23" s="15"/>
      <c r="CST23" s="15"/>
      <c r="CSU23" s="15"/>
      <c r="CSV23" s="15"/>
      <c r="CSW23" s="15"/>
      <c r="CSX23" s="15"/>
      <c r="CSY23" s="15"/>
      <c r="CSZ23" s="15"/>
      <c r="CTA23" s="15"/>
      <c r="CTB23" s="15"/>
      <c r="CTC23" s="15"/>
      <c r="CTD23" s="15"/>
      <c r="CTE23" s="15"/>
      <c r="CTF23" s="15"/>
      <c r="CTG23" s="15"/>
      <c r="CTH23" s="15"/>
      <c r="CTI23" s="15"/>
      <c r="CTJ23" s="15"/>
      <c r="CTK23" s="15"/>
      <c r="CTL23" s="15"/>
      <c r="CTM23" s="15"/>
      <c r="CTN23" s="15"/>
      <c r="CTO23" s="15"/>
      <c r="CTP23" s="15"/>
      <c r="CTQ23" s="15"/>
      <c r="CTR23" s="15"/>
      <c r="CTS23" s="15"/>
      <c r="CTT23" s="15"/>
      <c r="CTU23" s="15"/>
      <c r="CTV23" s="15"/>
      <c r="CTW23" s="15"/>
      <c r="CTX23" s="15"/>
      <c r="CTY23" s="15"/>
      <c r="CTZ23" s="15"/>
      <c r="CUA23" s="15"/>
      <c r="CUB23" s="15"/>
      <c r="CUC23" s="15"/>
      <c r="CUD23" s="15"/>
      <c r="CUE23" s="15"/>
      <c r="CUF23" s="15"/>
      <c r="CUG23" s="15"/>
      <c r="CUH23" s="15"/>
      <c r="CUI23" s="15"/>
      <c r="CUJ23" s="15"/>
      <c r="CUK23" s="15"/>
      <c r="CUL23" s="15"/>
      <c r="CUM23" s="15"/>
      <c r="CUN23" s="15"/>
      <c r="CUO23" s="15"/>
      <c r="CUP23" s="15"/>
      <c r="CUQ23" s="15"/>
      <c r="CUR23" s="15"/>
      <c r="CUS23" s="15"/>
      <c r="CUT23" s="15"/>
    </row>
    <row r="24" spans="1:2594" s="103" customFormat="1" ht="15" customHeight="1" x14ac:dyDescent="0.15">
      <c r="A24" s="507" t="s">
        <v>60</v>
      </c>
      <c r="B24" s="409" t="s">
        <v>171</v>
      </c>
      <c r="C24" s="635" t="s">
        <v>209</v>
      </c>
      <c r="D24" s="105">
        <v>1.3250000000000002E-3</v>
      </c>
      <c r="E24" s="105">
        <v>15.46</v>
      </c>
      <c r="F24" s="105">
        <v>7.1270000000000005E-3</v>
      </c>
      <c r="G24" s="106">
        <v>95.569000000000003</v>
      </c>
      <c r="H24" s="105">
        <v>3.9999999999999998E-6</v>
      </c>
      <c r="I24" s="105">
        <v>2E-3</v>
      </c>
      <c r="J24" s="105">
        <v>1.9999999999999999E-6</v>
      </c>
      <c r="K24" s="133">
        <v>1.6E-2</v>
      </c>
      <c r="L24" s="189"/>
      <c r="M24" s="190"/>
      <c r="N24" s="608" t="str">
        <f t="shared" si="11"/>
        <v>5</v>
      </c>
      <c r="O24" s="104" t="str">
        <f t="shared" si="12"/>
        <v>ДРЕВЕСНЫЕ ПЕЛЛЕТЫ И ПРОЧИЕ АГЛОМЕРАТЫ</v>
      </c>
      <c r="P24" s="639" t="s">
        <v>209</v>
      </c>
      <c r="Q24" s="361">
        <f>D24-(D25+D26)</f>
        <v>0</v>
      </c>
      <c r="R24" s="177">
        <f t="shared" ref="R24:X24" si="18">E24-(E25+E26)</f>
        <v>0</v>
      </c>
      <c r="S24" s="177">
        <f t="shared" si="18"/>
        <v>0</v>
      </c>
      <c r="T24" s="177">
        <f t="shared" si="18"/>
        <v>0</v>
      </c>
      <c r="U24" s="177">
        <f t="shared" si="18"/>
        <v>0</v>
      </c>
      <c r="V24" s="177">
        <f t="shared" si="18"/>
        <v>0</v>
      </c>
      <c r="W24" s="177">
        <f t="shared" si="18"/>
        <v>0</v>
      </c>
      <c r="X24" s="606">
        <f t="shared" si="18"/>
        <v>0</v>
      </c>
      <c r="Y24" s="191"/>
      <c r="Z24" s="364" t="str">
        <f t="shared" si="4"/>
        <v>5</v>
      </c>
      <c r="AA24" s="104" t="str">
        <f t="shared" ref="AA24:AA35" si="19">B24</f>
        <v>ДРЕВЕСНЫЕ ПЕЛЛЕТЫ И ПРОЧИЕ АГЛОМЕРАТЫ</v>
      </c>
      <c r="AB24" s="635" t="s">
        <v>209</v>
      </c>
      <c r="AC24" s="222">
        <f>IF(ISNUMBER('CB1-Производство'!D36+D24-H24),'CB1-Производство'!D36+D24-H24,IF(ISNUMBER(H24-D24),"NT " &amp; H24-D24,"…"))</f>
        <v>1.3210000000000001E-3</v>
      </c>
      <c r="AD24" s="223">
        <f>IF(ISNUMBER('CB1-Производство'!E36+F24-J24),'CB1-Производство'!E36+F24-J24,IF(ISNUMBER(J24-F24),"NT " &amp; J24-F24,"…"))</f>
        <v>7.1250000000000003E-3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  <c r="AMK24" s="15"/>
      <c r="AML24" s="15"/>
      <c r="AMM24" s="15"/>
      <c r="AMN24" s="15"/>
      <c r="AMO24" s="15"/>
      <c r="AMP24" s="15"/>
      <c r="AMQ24" s="15"/>
      <c r="AMR24" s="15"/>
      <c r="AMS24" s="15"/>
      <c r="AMT24" s="15"/>
      <c r="AMU24" s="15"/>
      <c r="AMV24" s="15"/>
      <c r="AMW24" s="15"/>
      <c r="AMX24" s="15"/>
      <c r="AMY24" s="15"/>
      <c r="AMZ24" s="15"/>
      <c r="ANA24" s="15"/>
      <c r="ANB24" s="15"/>
      <c r="ANC24" s="15"/>
      <c r="AND24" s="15"/>
      <c r="ANE24" s="15"/>
      <c r="ANF24" s="15"/>
      <c r="ANG24" s="15"/>
      <c r="ANH24" s="15"/>
      <c r="ANI24" s="15"/>
      <c r="ANJ24" s="15"/>
      <c r="ANK24" s="15"/>
      <c r="ANL24" s="15"/>
      <c r="ANM24" s="15"/>
      <c r="ANN24" s="15"/>
      <c r="ANO24" s="15"/>
      <c r="ANP24" s="15"/>
      <c r="ANQ24" s="15"/>
      <c r="ANR24" s="15"/>
      <c r="ANS24" s="15"/>
      <c r="ANT24" s="15"/>
      <c r="ANU24" s="15"/>
      <c r="ANV24" s="15"/>
      <c r="ANW24" s="15"/>
      <c r="ANX24" s="15"/>
      <c r="ANY24" s="15"/>
      <c r="ANZ24" s="15"/>
      <c r="AOA24" s="15"/>
      <c r="AOB24" s="15"/>
      <c r="AOC24" s="15"/>
      <c r="AOD24" s="15"/>
      <c r="AOE24" s="15"/>
      <c r="AOF24" s="15"/>
      <c r="AOG24" s="15"/>
      <c r="AOH24" s="15"/>
      <c r="AOI24" s="15"/>
      <c r="AOJ24" s="15"/>
      <c r="AOK24" s="15"/>
      <c r="AOL24" s="15"/>
      <c r="AOM24" s="15"/>
      <c r="AON24" s="15"/>
      <c r="AOO24" s="15"/>
      <c r="AOP24" s="15"/>
      <c r="AOQ24" s="15"/>
      <c r="AOR24" s="15"/>
      <c r="AOS24" s="15"/>
      <c r="AOT24" s="15"/>
      <c r="AOU24" s="15"/>
      <c r="AOV24" s="15"/>
      <c r="AOW24" s="15"/>
      <c r="AOX24" s="15"/>
      <c r="AOY24" s="15"/>
      <c r="AOZ24" s="15"/>
      <c r="APA24" s="15"/>
      <c r="APB24" s="15"/>
      <c r="APC24" s="15"/>
      <c r="APD24" s="15"/>
      <c r="APE24" s="15"/>
      <c r="APF24" s="15"/>
      <c r="APG24" s="15"/>
      <c r="APH24" s="15"/>
      <c r="API24" s="15"/>
      <c r="APJ24" s="15"/>
      <c r="APK24" s="15"/>
      <c r="APL24" s="15"/>
      <c r="APM24" s="15"/>
      <c r="APN24" s="15"/>
      <c r="APO24" s="15"/>
      <c r="APP24" s="15"/>
      <c r="APQ24" s="15"/>
      <c r="APR24" s="15"/>
      <c r="APS24" s="15"/>
      <c r="APT24" s="15"/>
      <c r="APU24" s="15"/>
      <c r="APV24" s="15"/>
      <c r="APW24" s="15"/>
      <c r="APX24" s="15"/>
      <c r="APY24" s="15"/>
      <c r="APZ24" s="15"/>
      <c r="AQA24" s="15"/>
      <c r="AQB24" s="15"/>
      <c r="AQC24" s="15"/>
      <c r="AQD24" s="15"/>
      <c r="AQE24" s="15"/>
      <c r="AQF24" s="15"/>
      <c r="AQG24" s="15"/>
      <c r="AQH24" s="15"/>
      <c r="AQI24" s="15"/>
      <c r="AQJ24" s="15"/>
      <c r="AQK24" s="15"/>
      <c r="AQL24" s="15"/>
      <c r="AQM24" s="15"/>
      <c r="AQN24" s="15"/>
      <c r="AQO24" s="15"/>
      <c r="AQP24" s="15"/>
      <c r="AQQ24" s="15"/>
      <c r="AQR24" s="15"/>
      <c r="AQS24" s="15"/>
      <c r="AQT24" s="15"/>
      <c r="AQU24" s="15"/>
      <c r="AQV24" s="15"/>
      <c r="AQW24" s="15"/>
      <c r="AQX24" s="15"/>
      <c r="AQY24" s="15"/>
      <c r="AQZ24" s="15"/>
      <c r="ARA24" s="15"/>
      <c r="ARB24" s="15"/>
      <c r="ARC24" s="15"/>
      <c r="ARD24" s="15"/>
      <c r="ARE24" s="15"/>
      <c r="ARF24" s="15"/>
      <c r="ARG24" s="15"/>
      <c r="ARH24" s="15"/>
      <c r="ARI24" s="15"/>
      <c r="ARJ24" s="15"/>
      <c r="ARK24" s="15"/>
      <c r="ARL24" s="15"/>
      <c r="ARM24" s="15"/>
      <c r="ARN24" s="15"/>
      <c r="ARO24" s="15"/>
      <c r="ARP24" s="15"/>
      <c r="ARQ24" s="15"/>
      <c r="ARR24" s="15"/>
      <c r="ARS24" s="15"/>
      <c r="ART24" s="15"/>
      <c r="ARU24" s="15"/>
      <c r="ARV24" s="15"/>
      <c r="ARW24" s="15"/>
      <c r="ARX24" s="15"/>
      <c r="ARY24" s="15"/>
      <c r="ARZ24" s="15"/>
      <c r="ASA24" s="15"/>
      <c r="ASB24" s="15"/>
      <c r="ASC24" s="15"/>
      <c r="ASD24" s="15"/>
      <c r="ASE24" s="15"/>
      <c r="ASF24" s="15"/>
      <c r="ASG24" s="15"/>
      <c r="ASH24" s="15"/>
      <c r="ASI24" s="15"/>
      <c r="ASJ24" s="15"/>
      <c r="ASK24" s="15"/>
      <c r="ASL24" s="15"/>
      <c r="ASM24" s="15"/>
      <c r="ASN24" s="15"/>
      <c r="ASO24" s="15"/>
      <c r="ASP24" s="15"/>
      <c r="ASQ24" s="15"/>
      <c r="ASR24" s="15"/>
      <c r="ASS24" s="15"/>
      <c r="AST24" s="15"/>
      <c r="ASU24" s="15"/>
      <c r="ASV24" s="15"/>
      <c r="ASW24" s="15"/>
      <c r="ASX24" s="15"/>
      <c r="ASY24" s="15"/>
      <c r="ASZ24" s="15"/>
      <c r="ATA24" s="15"/>
      <c r="ATB24" s="15"/>
      <c r="ATC24" s="15"/>
      <c r="ATD24" s="15"/>
      <c r="ATE24" s="15"/>
      <c r="ATF24" s="15"/>
      <c r="ATG24" s="15"/>
      <c r="ATH24" s="15"/>
      <c r="ATI24" s="15"/>
      <c r="ATJ24" s="15"/>
      <c r="ATK24" s="15"/>
      <c r="ATL24" s="15"/>
      <c r="ATM24" s="15"/>
      <c r="ATN24" s="15"/>
      <c r="ATO24" s="15"/>
      <c r="ATP24" s="15"/>
      <c r="ATQ24" s="15"/>
      <c r="ATR24" s="15"/>
      <c r="ATS24" s="15"/>
      <c r="ATT24" s="15"/>
      <c r="ATU24" s="15"/>
      <c r="ATV24" s="15"/>
      <c r="ATW24" s="15"/>
      <c r="ATX24" s="15"/>
      <c r="ATY24" s="15"/>
      <c r="ATZ24" s="15"/>
      <c r="AUA24" s="15"/>
      <c r="AUB24" s="15"/>
      <c r="AUC24" s="15"/>
      <c r="AUD24" s="15"/>
      <c r="AUE24" s="15"/>
      <c r="AUF24" s="15"/>
      <c r="AUG24" s="15"/>
      <c r="AUH24" s="15"/>
      <c r="AUI24" s="15"/>
      <c r="AUJ24" s="15"/>
      <c r="AUK24" s="15"/>
      <c r="AUL24" s="15"/>
      <c r="AUM24" s="15"/>
      <c r="AUN24" s="15"/>
      <c r="AUO24" s="15"/>
      <c r="AUP24" s="15"/>
      <c r="AUQ24" s="15"/>
      <c r="AUR24" s="15"/>
      <c r="AUS24" s="15"/>
      <c r="AUT24" s="15"/>
      <c r="AUU24" s="15"/>
      <c r="AUV24" s="15"/>
      <c r="AUW24" s="15"/>
      <c r="AUX24" s="15"/>
      <c r="AUY24" s="15"/>
      <c r="AUZ24" s="15"/>
      <c r="AVA24" s="15"/>
      <c r="AVB24" s="15"/>
      <c r="AVC24" s="15"/>
      <c r="AVD24" s="15"/>
      <c r="AVE24" s="15"/>
      <c r="AVF24" s="15"/>
      <c r="AVG24" s="15"/>
      <c r="AVH24" s="15"/>
      <c r="AVI24" s="15"/>
      <c r="AVJ24" s="15"/>
      <c r="AVK24" s="15"/>
      <c r="AVL24" s="15"/>
      <c r="AVM24" s="15"/>
      <c r="AVN24" s="15"/>
      <c r="AVO24" s="15"/>
      <c r="AVP24" s="15"/>
      <c r="AVQ24" s="15"/>
      <c r="AVR24" s="15"/>
      <c r="AVS24" s="15"/>
      <c r="AVT24" s="15"/>
      <c r="AVU24" s="15"/>
      <c r="AVV24" s="15"/>
      <c r="AVW24" s="15"/>
      <c r="AVX24" s="15"/>
      <c r="AVY24" s="15"/>
      <c r="AVZ24" s="15"/>
      <c r="AWA24" s="15"/>
      <c r="AWB24" s="15"/>
      <c r="AWC24" s="15"/>
      <c r="AWD24" s="15"/>
      <c r="AWE24" s="15"/>
      <c r="AWF24" s="15"/>
      <c r="AWG24" s="15"/>
      <c r="AWH24" s="15"/>
      <c r="AWI24" s="15"/>
      <c r="AWJ24" s="15"/>
      <c r="AWK24" s="15"/>
      <c r="AWL24" s="15"/>
      <c r="AWM24" s="15"/>
      <c r="AWN24" s="15"/>
      <c r="AWO24" s="15"/>
      <c r="AWP24" s="15"/>
      <c r="AWQ24" s="15"/>
      <c r="AWR24" s="15"/>
      <c r="AWS24" s="15"/>
      <c r="AWT24" s="15"/>
      <c r="AWU24" s="15"/>
      <c r="AWV24" s="15"/>
      <c r="AWW24" s="15"/>
      <c r="AWX24" s="15"/>
      <c r="AWY24" s="15"/>
      <c r="AWZ24" s="15"/>
      <c r="AXA24" s="15"/>
      <c r="AXB24" s="15"/>
      <c r="AXC24" s="15"/>
      <c r="AXD24" s="15"/>
      <c r="AXE24" s="15"/>
      <c r="AXF24" s="15"/>
      <c r="AXG24" s="15"/>
      <c r="AXH24" s="15"/>
      <c r="AXI24" s="15"/>
      <c r="AXJ24" s="15"/>
      <c r="AXK24" s="15"/>
      <c r="AXL24" s="15"/>
      <c r="AXM24" s="15"/>
      <c r="AXN24" s="15"/>
      <c r="AXO24" s="15"/>
      <c r="AXP24" s="15"/>
      <c r="AXQ24" s="15"/>
      <c r="AXR24" s="15"/>
      <c r="AXS24" s="15"/>
      <c r="AXT24" s="15"/>
      <c r="AXU24" s="15"/>
      <c r="AXV24" s="15"/>
      <c r="AXW24" s="15"/>
      <c r="AXX24" s="15"/>
      <c r="AXY24" s="15"/>
      <c r="AXZ24" s="15"/>
      <c r="AYA24" s="15"/>
      <c r="AYB24" s="15"/>
      <c r="AYC24" s="15"/>
      <c r="AYD24" s="15"/>
      <c r="AYE24" s="15"/>
      <c r="AYF24" s="15"/>
      <c r="AYG24" s="15"/>
      <c r="AYH24" s="15"/>
      <c r="AYI24" s="15"/>
      <c r="AYJ24" s="15"/>
      <c r="AYK24" s="15"/>
      <c r="AYL24" s="15"/>
      <c r="AYM24" s="15"/>
      <c r="AYN24" s="15"/>
      <c r="AYO24" s="15"/>
      <c r="AYP24" s="15"/>
      <c r="AYQ24" s="15"/>
      <c r="AYR24" s="15"/>
      <c r="AYS24" s="15"/>
      <c r="AYT24" s="15"/>
      <c r="AYU24" s="15"/>
      <c r="AYV24" s="15"/>
      <c r="AYW24" s="15"/>
      <c r="AYX24" s="15"/>
      <c r="AYY24" s="15"/>
      <c r="AYZ24" s="15"/>
      <c r="AZA24" s="15"/>
      <c r="AZB24" s="15"/>
      <c r="AZC24" s="15"/>
      <c r="AZD24" s="15"/>
      <c r="AZE24" s="15"/>
      <c r="AZF24" s="15"/>
      <c r="AZG24" s="15"/>
      <c r="AZH24" s="15"/>
      <c r="AZI24" s="15"/>
      <c r="AZJ24" s="15"/>
      <c r="AZK24" s="15"/>
      <c r="AZL24" s="15"/>
      <c r="AZM24" s="15"/>
      <c r="AZN24" s="15"/>
      <c r="AZO24" s="15"/>
      <c r="AZP24" s="15"/>
      <c r="AZQ24" s="15"/>
      <c r="AZR24" s="15"/>
      <c r="AZS24" s="15"/>
      <c r="AZT24" s="15"/>
      <c r="AZU24" s="15"/>
      <c r="AZV24" s="15"/>
      <c r="AZW24" s="15"/>
      <c r="AZX24" s="15"/>
      <c r="AZY24" s="15"/>
      <c r="AZZ24" s="15"/>
      <c r="BAA24" s="15"/>
      <c r="BAB24" s="15"/>
      <c r="BAC24" s="15"/>
      <c r="BAD24" s="15"/>
      <c r="BAE24" s="15"/>
      <c r="BAF24" s="15"/>
      <c r="BAG24" s="15"/>
      <c r="BAH24" s="15"/>
      <c r="BAI24" s="15"/>
      <c r="BAJ24" s="15"/>
      <c r="BAK24" s="15"/>
      <c r="BAL24" s="15"/>
      <c r="BAM24" s="15"/>
      <c r="BAN24" s="15"/>
      <c r="BAO24" s="15"/>
      <c r="BAP24" s="15"/>
      <c r="BAQ24" s="15"/>
      <c r="BAR24" s="15"/>
      <c r="BAS24" s="15"/>
      <c r="BAT24" s="15"/>
      <c r="BAU24" s="15"/>
      <c r="BAV24" s="15"/>
      <c r="BAW24" s="15"/>
      <c r="BAX24" s="15"/>
      <c r="BAY24" s="15"/>
      <c r="BAZ24" s="15"/>
      <c r="BBA24" s="15"/>
      <c r="BBB24" s="15"/>
      <c r="BBC24" s="15"/>
      <c r="BBD24" s="15"/>
      <c r="BBE24" s="15"/>
      <c r="BBF24" s="15"/>
      <c r="BBG24" s="15"/>
      <c r="BBH24" s="15"/>
      <c r="BBI24" s="15"/>
      <c r="BBJ24" s="15"/>
      <c r="BBK24" s="15"/>
      <c r="BBL24" s="15"/>
      <c r="BBM24" s="15"/>
      <c r="BBN24" s="15"/>
      <c r="BBO24" s="15"/>
      <c r="BBP24" s="15"/>
      <c r="BBQ24" s="15"/>
      <c r="BBR24" s="15"/>
      <c r="BBS24" s="15"/>
      <c r="BBT24" s="15"/>
      <c r="BBU24" s="15"/>
      <c r="BBV24" s="15"/>
      <c r="BBW24" s="15"/>
      <c r="BBX24" s="15"/>
      <c r="BBY24" s="15"/>
      <c r="BBZ24" s="15"/>
      <c r="BCA24" s="15"/>
      <c r="BCB24" s="15"/>
      <c r="BCC24" s="15"/>
      <c r="BCD24" s="15"/>
      <c r="BCE24" s="15"/>
      <c r="BCF24" s="15"/>
      <c r="BCG24" s="15"/>
      <c r="BCH24" s="15"/>
      <c r="BCI24" s="15"/>
      <c r="BCJ24" s="15"/>
      <c r="BCK24" s="15"/>
      <c r="BCL24" s="15"/>
      <c r="BCM24" s="15"/>
      <c r="BCN24" s="15"/>
      <c r="BCO24" s="15"/>
      <c r="BCP24" s="15"/>
      <c r="BCQ24" s="15"/>
      <c r="BCR24" s="15"/>
      <c r="BCS24" s="15"/>
      <c r="BCT24" s="15"/>
      <c r="BCU24" s="15"/>
      <c r="BCV24" s="15"/>
      <c r="BCW24" s="15"/>
      <c r="BCX24" s="15"/>
      <c r="BCY24" s="15"/>
      <c r="BCZ24" s="15"/>
      <c r="BDA24" s="15"/>
      <c r="BDB24" s="15"/>
      <c r="BDC24" s="15"/>
      <c r="BDD24" s="15"/>
      <c r="BDE24" s="15"/>
      <c r="BDF24" s="15"/>
      <c r="BDG24" s="15"/>
      <c r="BDH24" s="15"/>
      <c r="BDI24" s="15"/>
      <c r="BDJ24" s="15"/>
      <c r="BDK24" s="15"/>
      <c r="BDL24" s="15"/>
      <c r="BDM24" s="15"/>
      <c r="BDN24" s="15"/>
      <c r="BDO24" s="15"/>
      <c r="BDP24" s="15"/>
      <c r="BDQ24" s="15"/>
      <c r="BDR24" s="15"/>
      <c r="BDS24" s="15"/>
      <c r="BDT24" s="15"/>
      <c r="BDU24" s="15"/>
      <c r="BDV24" s="15"/>
      <c r="BDW24" s="15"/>
      <c r="BDX24" s="15"/>
      <c r="BDY24" s="15"/>
      <c r="BDZ24" s="15"/>
      <c r="BEA24" s="15"/>
      <c r="BEB24" s="15"/>
      <c r="BEC24" s="15"/>
      <c r="BED24" s="15"/>
      <c r="BEE24" s="15"/>
      <c r="BEF24" s="15"/>
      <c r="BEG24" s="15"/>
      <c r="BEH24" s="15"/>
      <c r="BEI24" s="15"/>
      <c r="BEJ24" s="15"/>
      <c r="BEK24" s="15"/>
      <c r="BEL24" s="15"/>
      <c r="BEM24" s="15"/>
      <c r="BEN24" s="15"/>
      <c r="BEO24" s="15"/>
      <c r="BEP24" s="15"/>
      <c r="BEQ24" s="15"/>
      <c r="BER24" s="15"/>
      <c r="BES24" s="15"/>
      <c r="BET24" s="15"/>
      <c r="BEU24" s="15"/>
      <c r="BEV24" s="15"/>
      <c r="BEW24" s="15"/>
      <c r="BEX24" s="15"/>
      <c r="BEY24" s="15"/>
      <c r="BEZ24" s="15"/>
      <c r="BFA24" s="15"/>
      <c r="BFB24" s="15"/>
      <c r="BFC24" s="15"/>
      <c r="BFD24" s="15"/>
      <c r="BFE24" s="15"/>
      <c r="BFF24" s="15"/>
      <c r="BFG24" s="15"/>
      <c r="BFH24" s="15"/>
      <c r="BFI24" s="15"/>
      <c r="BFJ24" s="15"/>
      <c r="BFK24" s="15"/>
      <c r="BFL24" s="15"/>
      <c r="BFM24" s="15"/>
      <c r="BFN24" s="15"/>
      <c r="BFO24" s="15"/>
      <c r="BFP24" s="15"/>
      <c r="BFQ24" s="15"/>
      <c r="BFR24" s="15"/>
      <c r="BFS24" s="15"/>
      <c r="BFT24" s="15"/>
      <c r="BFU24" s="15"/>
      <c r="BFV24" s="15"/>
      <c r="BFW24" s="15"/>
      <c r="BFX24" s="15"/>
      <c r="BFY24" s="15"/>
      <c r="BFZ24" s="15"/>
      <c r="BGA24" s="15"/>
      <c r="BGB24" s="15"/>
      <c r="BGC24" s="15"/>
      <c r="BGD24" s="15"/>
      <c r="BGE24" s="15"/>
      <c r="BGF24" s="15"/>
      <c r="BGG24" s="15"/>
      <c r="BGH24" s="15"/>
      <c r="BGI24" s="15"/>
      <c r="BGJ24" s="15"/>
      <c r="BGK24" s="15"/>
      <c r="BGL24" s="15"/>
      <c r="BGM24" s="15"/>
      <c r="BGN24" s="15"/>
      <c r="BGO24" s="15"/>
      <c r="BGP24" s="15"/>
      <c r="BGQ24" s="15"/>
      <c r="BGR24" s="15"/>
      <c r="BGS24" s="15"/>
      <c r="BGT24" s="15"/>
      <c r="BGU24" s="15"/>
      <c r="BGV24" s="15"/>
      <c r="BGW24" s="15"/>
      <c r="BGX24" s="15"/>
      <c r="BGY24" s="15"/>
      <c r="BGZ24" s="15"/>
      <c r="BHA24" s="15"/>
      <c r="BHB24" s="15"/>
      <c r="BHC24" s="15"/>
      <c r="BHD24" s="15"/>
      <c r="BHE24" s="15"/>
      <c r="BHF24" s="15"/>
      <c r="BHG24" s="15"/>
      <c r="BHH24" s="15"/>
      <c r="BHI24" s="15"/>
      <c r="BHJ24" s="15"/>
      <c r="BHK24" s="15"/>
      <c r="BHL24" s="15"/>
      <c r="BHM24" s="15"/>
      <c r="BHN24" s="15"/>
      <c r="BHO24" s="15"/>
      <c r="BHP24" s="15"/>
      <c r="BHQ24" s="15"/>
      <c r="BHR24" s="15"/>
      <c r="BHS24" s="15"/>
      <c r="BHT24" s="15"/>
      <c r="BHU24" s="15"/>
      <c r="BHV24" s="15"/>
      <c r="BHW24" s="15"/>
      <c r="BHX24" s="15"/>
      <c r="BHY24" s="15"/>
      <c r="BHZ24" s="15"/>
      <c r="BIA24" s="15"/>
      <c r="BIB24" s="15"/>
      <c r="BIC24" s="15"/>
      <c r="BID24" s="15"/>
      <c r="BIE24" s="15"/>
      <c r="BIF24" s="15"/>
      <c r="BIG24" s="15"/>
      <c r="BIH24" s="15"/>
      <c r="BII24" s="15"/>
      <c r="BIJ24" s="15"/>
      <c r="BIK24" s="15"/>
      <c r="BIL24" s="15"/>
      <c r="BIM24" s="15"/>
      <c r="BIN24" s="15"/>
      <c r="BIO24" s="15"/>
      <c r="BIP24" s="15"/>
      <c r="BIQ24" s="15"/>
      <c r="BIR24" s="15"/>
      <c r="BIS24" s="15"/>
      <c r="BIT24" s="15"/>
      <c r="BIU24" s="15"/>
      <c r="BIV24" s="15"/>
      <c r="BIW24" s="15"/>
      <c r="BIX24" s="15"/>
      <c r="BIY24" s="15"/>
      <c r="BIZ24" s="15"/>
      <c r="BJA24" s="15"/>
      <c r="BJB24" s="15"/>
      <c r="BJC24" s="15"/>
      <c r="BJD24" s="15"/>
      <c r="BJE24" s="15"/>
      <c r="BJF24" s="15"/>
      <c r="BJG24" s="15"/>
      <c r="BJH24" s="15"/>
      <c r="BJI24" s="15"/>
      <c r="BJJ24" s="15"/>
      <c r="BJK24" s="15"/>
      <c r="BJL24" s="15"/>
      <c r="BJM24" s="15"/>
      <c r="BJN24" s="15"/>
      <c r="BJO24" s="15"/>
      <c r="BJP24" s="15"/>
      <c r="BJQ24" s="15"/>
      <c r="BJR24" s="15"/>
      <c r="BJS24" s="15"/>
      <c r="BJT24" s="15"/>
      <c r="BJU24" s="15"/>
      <c r="BJV24" s="15"/>
      <c r="BJW24" s="15"/>
      <c r="BJX24" s="15"/>
      <c r="BJY24" s="15"/>
      <c r="BJZ24" s="15"/>
      <c r="BKA24" s="15"/>
      <c r="BKB24" s="15"/>
      <c r="BKC24" s="15"/>
      <c r="BKD24" s="15"/>
      <c r="BKE24" s="15"/>
      <c r="BKF24" s="15"/>
      <c r="BKG24" s="15"/>
      <c r="BKH24" s="15"/>
      <c r="BKI24" s="15"/>
      <c r="BKJ24" s="15"/>
      <c r="BKK24" s="15"/>
      <c r="BKL24" s="15"/>
      <c r="BKM24" s="15"/>
      <c r="BKN24" s="15"/>
      <c r="BKO24" s="15"/>
      <c r="BKP24" s="15"/>
      <c r="BKQ24" s="15"/>
      <c r="BKR24" s="15"/>
      <c r="BKS24" s="15"/>
      <c r="BKT24" s="15"/>
      <c r="BKU24" s="15"/>
      <c r="BKV24" s="15"/>
      <c r="BKW24" s="15"/>
      <c r="BKX24" s="15"/>
      <c r="BKY24" s="15"/>
      <c r="BKZ24" s="15"/>
      <c r="BLA24" s="15"/>
      <c r="BLB24" s="15"/>
      <c r="BLC24" s="15"/>
      <c r="BLD24" s="15"/>
      <c r="BLE24" s="15"/>
      <c r="BLF24" s="15"/>
      <c r="BLG24" s="15"/>
      <c r="BLH24" s="15"/>
      <c r="BLI24" s="15"/>
      <c r="BLJ24" s="15"/>
      <c r="BLK24" s="15"/>
      <c r="BLL24" s="15"/>
      <c r="BLM24" s="15"/>
      <c r="BLN24" s="15"/>
      <c r="BLO24" s="15"/>
      <c r="BLP24" s="15"/>
      <c r="BLQ24" s="15"/>
      <c r="BLR24" s="15"/>
      <c r="BLS24" s="15"/>
      <c r="BLT24" s="15"/>
      <c r="BLU24" s="15"/>
      <c r="BLV24" s="15"/>
      <c r="BLW24" s="15"/>
      <c r="BLX24" s="15"/>
      <c r="BLY24" s="15"/>
      <c r="BLZ24" s="15"/>
      <c r="BMA24" s="15"/>
      <c r="BMB24" s="15"/>
      <c r="BMC24" s="15"/>
      <c r="BMD24" s="15"/>
      <c r="BME24" s="15"/>
      <c r="BMF24" s="15"/>
      <c r="BMG24" s="15"/>
      <c r="BMH24" s="15"/>
      <c r="BMI24" s="15"/>
      <c r="BMJ24" s="15"/>
      <c r="BMK24" s="15"/>
      <c r="BML24" s="15"/>
      <c r="BMM24" s="15"/>
      <c r="BMN24" s="15"/>
      <c r="BMO24" s="15"/>
      <c r="BMP24" s="15"/>
      <c r="BMQ24" s="15"/>
      <c r="BMR24" s="15"/>
      <c r="BMS24" s="15"/>
      <c r="BMT24" s="15"/>
      <c r="BMU24" s="15"/>
      <c r="BMV24" s="15"/>
      <c r="BMW24" s="15"/>
      <c r="BMX24" s="15"/>
      <c r="BMY24" s="15"/>
      <c r="BMZ24" s="15"/>
      <c r="BNA24" s="15"/>
      <c r="BNB24" s="15"/>
      <c r="BNC24" s="15"/>
      <c r="BND24" s="15"/>
      <c r="BNE24" s="15"/>
      <c r="BNF24" s="15"/>
      <c r="BNG24" s="15"/>
      <c r="BNH24" s="15"/>
      <c r="BNI24" s="15"/>
      <c r="BNJ24" s="15"/>
      <c r="BNK24" s="15"/>
      <c r="BNL24" s="15"/>
      <c r="BNM24" s="15"/>
      <c r="BNN24" s="15"/>
      <c r="BNO24" s="15"/>
      <c r="BNP24" s="15"/>
      <c r="BNQ24" s="15"/>
      <c r="BNR24" s="15"/>
      <c r="BNS24" s="15"/>
      <c r="BNT24" s="15"/>
      <c r="BNU24" s="15"/>
      <c r="BNV24" s="15"/>
      <c r="BNW24" s="15"/>
      <c r="BNX24" s="15"/>
      <c r="BNY24" s="15"/>
      <c r="BNZ24" s="15"/>
      <c r="BOA24" s="15"/>
      <c r="BOB24" s="15"/>
      <c r="BOC24" s="15"/>
      <c r="BOD24" s="15"/>
      <c r="BOE24" s="15"/>
      <c r="BOF24" s="15"/>
      <c r="BOG24" s="15"/>
      <c r="BOH24" s="15"/>
      <c r="BOI24" s="15"/>
      <c r="BOJ24" s="15"/>
      <c r="BOK24" s="15"/>
      <c r="BOL24" s="15"/>
      <c r="BOM24" s="15"/>
      <c r="BON24" s="15"/>
      <c r="BOO24" s="15"/>
      <c r="BOP24" s="15"/>
      <c r="BOQ24" s="15"/>
      <c r="BOR24" s="15"/>
      <c r="BOS24" s="15"/>
      <c r="BOT24" s="15"/>
      <c r="BOU24" s="15"/>
      <c r="BOV24" s="15"/>
      <c r="BOW24" s="15"/>
      <c r="BOX24" s="15"/>
      <c r="BOY24" s="15"/>
      <c r="BOZ24" s="15"/>
      <c r="BPA24" s="15"/>
      <c r="BPB24" s="15"/>
      <c r="BPC24" s="15"/>
      <c r="BPD24" s="15"/>
      <c r="BPE24" s="15"/>
      <c r="BPF24" s="15"/>
      <c r="BPG24" s="15"/>
      <c r="BPH24" s="15"/>
      <c r="BPI24" s="15"/>
      <c r="BPJ24" s="15"/>
      <c r="BPK24" s="15"/>
      <c r="BPL24" s="15"/>
      <c r="BPM24" s="15"/>
      <c r="BPN24" s="15"/>
      <c r="BPO24" s="15"/>
      <c r="BPP24" s="15"/>
      <c r="BPQ24" s="15"/>
      <c r="BPR24" s="15"/>
      <c r="BPS24" s="15"/>
      <c r="BPT24" s="15"/>
      <c r="BPU24" s="15"/>
      <c r="BPV24" s="15"/>
      <c r="BPW24" s="15"/>
      <c r="BPX24" s="15"/>
      <c r="BPY24" s="15"/>
      <c r="BPZ24" s="15"/>
      <c r="BQA24" s="15"/>
      <c r="BQB24" s="15"/>
      <c r="BQC24" s="15"/>
      <c r="BQD24" s="15"/>
      <c r="BQE24" s="15"/>
      <c r="BQF24" s="15"/>
      <c r="BQG24" s="15"/>
      <c r="BQH24" s="15"/>
      <c r="BQI24" s="15"/>
      <c r="BQJ24" s="15"/>
      <c r="BQK24" s="15"/>
      <c r="BQL24" s="15"/>
      <c r="BQM24" s="15"/>
      <c r="BQN24" s="15"/>
      <c r="BQO24" s="15"/>
      <c r="BQP24" s="15"/>
      <c r="BQQ24" s="15"/>
      <c r="BQR24" s="15"/>
      <c r="BQS24" s="15"/>
      <c r="BQT24" s="15"/>
      <c r="BQU24" s="15"/>
      <c r="BQV24" s="15"/>
      <c r="BQW24" s="15"/>
      <c r="BQX24" s="15"/>
      <c r="BQY24" s="15"/>
      <c r="BQZ24" s="15"/>
      <c r="BRA24" s="15"/>
      <c r="BRB24" s="15"/>
      <c r="BRC24" s="15"/>
      <c r="BRD24" s="15"/>
      <c r="BRE24" s="15"/>
      <c r="BRF24" s="15"/>
      <c r="BRG24" s="15"/>
      <c r="BRH24" s="15"/>
      <c r="BRI24" s="15"/>
      <c r="BRJ24" s="15"/>
      <c r="BRK24" s="15"/>
      <c r="BRL24" s="15"/>
      <c r="BRM24" s="15"/>
      <c r="BRN24" s="15"/>
      <c r="BRO24" s="15"/>
      <c r="BRP24" s="15"/>
      <c r="BRQ24" s="15"/>
      <c r="BRR24" s="15"/>
      <c r="BRS24" s="15"/>
      <c r="BRT24" s="15"/>
      <c r="BRU24" s="15"/>
      <c r="BRV24" s="15"/>
      <c r="BRW24" s="15"/>
      <c r="BRX24" s="15"/>
      <c r="BRY24" s="15"/>
      <c r="BRZ24" s="15"/>
      <c r="BSA24" s="15"/>
      <c r="BSB24" s="15"/>
      <c r="BSC24" s="15"/>
      <c r="BSD24" s="15"/>
      <c r="BSE24" s="15"/>
      <c r="BSF24" s="15"/>
      <c r="BSG24" s="15"/>
      <c r="BSH24" s="15"/>
      <c r="BSI24" s="15"/>
      <c r="BSJ24" s="15"/>
      <c r="BSK24" s="15"/>
      <c r="BSL24" s="15"/>
      <c r="BSM24" s="15"/>
      <c r="BSN24" s="15"/>
      <c r="BSO24" s="15"/>
      <c r="BSP24" s="15"/>
      <c r="BSQ24" s="15"/>
      <c r="BSR24" s="15"/>
      <c r="BSS24" s="15"/>
      <c r="BST24" s="15"/>
      <c r="BSU24" s="15"/>
      <c r="BSV24" s="15"/>
      <c r="BSW24" s="15"/>
      <c r="BSX24" s="15"/>
      <c r="BSY24" s="15"/>
      <c r="BSZ24" s="15"/>
      <c r="BTA24" s="15"/>
      <c r="BTB24" s="15"/>
      <c r="BTC24" s="15"/>
      <c r="BTD24" s="15"/>
      <c r="BTE24" s="15"/>
      <c r="BTF24" s="15"/>
      <c r="BTG24" s="15"/>
      <c r="BTH24" s="15"/>
      <c r="BTI24" s="15"/>
      <c r="BTJ24" s="15"/>
      <c r="BTK24" s="15"/>
      <c r="BTL24" s="15"/>
      <c r="BTM24" s="15"/>
      <c r="BTN24" s="15"/>
      <c r="BTO24" s="15"/>
      <c r="BTP24" s="15"/>
      <c r="BTQ24" s="15"/>
      <c r="BTR24" s="15"/>
      <c r="BTS24" s="15"/>
      <c r="BTT24" s="15"/>
      <c r="BTU24" s="15"/>
      <c r="BTV24" s="15"/>
      <c r="BTW24" s="15"/>
      <c r="BTX24" s="15"/>
      <c r="BTY24" s="15"/>
      <c r="BTZ24" s="15"/>
      <c r="BUA24" s="15"/>
      <c r="BUB24" s="15"/>
      <c r="BUC24" s="15"/>
      <c r="BUD24" s="15"/>
      <c r="BUE24" s="15"/>
      <c r="BUF24" s="15"/>
      <c r="BUG24" s="15"/>
      <c r="BUH24" s="15"/>
      <c r="BUI24" s="15"/>
      <c r="BUJ24" s="15"/>
      <c r="BUK24" s="15"/>
      <c r="BUL24" s="15"/>
      <c r="BUM24" s="15"/>
      <c r="BUN24" s="15"/>
      <c r="BUO24" s="15"/>
      <c r="BUP24" s="15"/>
      <c r="BUQ24" s="15"/>
      <c r="BUR24" s="15"/>
      <c r="BUS24" s="15"/>
      <c r="BUT24" s="15"/>
      <c r="BUU24" s="15"/>
      <c r="BUV24" s="15"/>
      <c r="BUW24" s="15"/>
      <c r="BUX24" s="15"/>
      <c r="BUY24" s="15"/>
      <c r="BUZ24" s="15"/>
      <c r="BVA24" s="15"/>
      <c r="BVB24" s="15"/>
      <c r="BVC24" s="15"/>
      <c r="BVD24" s="15"/>
      <c r="BVE24" s="15"/>
      <c r="BVF24" s="15"/>
      <c r="BVG24" s="15"/>
      <c r="BVH24" s="15"/>
      <c r="BVI24" s="15"/>
      <c r="BVJ24" s="15"/>
      <c r="BVK24" s="15"/>
      <c r="BVL24" s="15"/>
      <c r="BVM24" s="15"/>
      <c r="BVN24" s="15"/>
      <c r="BVO24" s="15"/>
      <c r="BVP24" s="15"/>
      <c r="BVQ24" s="15"/>
      <c r="BVR24" s="15"/>
      <c r="BVS24" s="15"/>
      <c r="BVT24" s="15"/>
      <c r="BVU24" s="15"/>
      <c r="BVV24" s="15"/>
      <c r="BVW24" s="15"/>
      <c r="BVX24" s="15"/>
      <c r="BVY24" s="15"/>
      <c r="BVZ24" s="15"/>
      <c r="BWA24" s="15"/>
      <c r="BWB24" s="15"/>
      <c r="BWC24" s="15"/>
      <c r="BWD24" s="15"/>
      <c r="BWE24" s="15"/>
      <c r="BWF24" s="15"/>
      <c r="BWG24" s="15"/>
      <c r="BWH24" s="15"/>
      <c r="BWI24" s="15"/>
      <c r="BWJ24" s="15"/>
      <c r="BWK24" s="15"/>
      <c r="BWL24" s="15"/>
      <c r="BWM24" s="15"/>
      <c r="BWN24" s="15"/>
      <c r="BWO24" s="15"/>
      <c r="BWP24" s="15"/>
      <c r="BWQ24" s="15"/>
      <c r="BWR24" s="15"/>
      <c r="BWS24" s="15"/>
      <c r="BWT24" s="15"/>
      <c r="BWU24" s="15"/>
      <c r="BWV24" s="15"/>
      <c r="BWW24" s="15"/>
      <c r="BWX24" s="15"/>
      <c r="BWY24" s="15"/>
      <c r="BWZ24" s="15"/>
      <c r="BXA24" s="15"/>
      <c r="BXB24" s="15"/>
      <c r="BXC24" s="15"/>
      <c r="BXD24" s="15"/>
      <c r="BXE24" s="15"/>
      <c r="BXF24" s="15"/>
      <c r="BXG24" s="15"/>
      <c r="BXH24" s="15"/>
      <c r="BXI24" s="15"/>
      <c r="BXJ24" s="15"/>
      <c r="BXK24" s="15"/>
      <c r="BXL24" s="15"/>
      <c r="BXM24" s="15"/>
      <c r="BXN24" s="15"/>
      <c r="BXO24" s="15"/>
      <c r="BXP24" s="15"/>
      <c r="BXQ24" s="15"/>
      <c r="BXR24" s="15"/>
      <c r="BXS24" s="15"/>
      <c r="BXT24" s="15"/>
      <c r="BXU24" s="15"/>
      <c r="BXV24" s="15"/>
      <c r="BXW24" s="15"/>
      <c r="BXX24" s="15"/>
      <c r="BXY24" s="15"/>
      <c r="BXZ24" s="15"/>
      <c r="BYA24" s="15"/>
      <c r="BYB24" s="15"/>
      <c r="BYC24" s="15"/>
      <c r="BYD24" s="15"/>
      <c r="BYE24" s="15"/>
      <c r="BYF24" s="15"/>
      <c r="BYG24" s="15"/>
      <c r="BYH24" s="15"/>
      <c r="BYI24" s="15"/>
      <c r="BYJ24" s="15"/>
      <c r="BYK24" s="15"/>
      <c r="BYL24" s="15"/>
      <c r="BYM24" s="15"/>
      <c r="BYN24" s="15"/>
      <c r="BYO24" s="15"/>
      <c r="BYP24" s="15"/>
      <c r="BYQ24" s="15"/>
      <c r="BYR24" s="15"/>
      <c r="BYS24" s="15"/>
      <c r="BYT24" s="15"/>
      <c r="BYU24" s="15"/>
      <c r="BYV24" s="15"/>
      <c r="BYW24" s="15"/>
      <c r="BYX24" s="15"/>
      <c r="BYY24" s="15"/>
      <c r="BYZ24" s="15"/>
      <c r="BZA24" s="15"/>
      <c r="BZB24" s="15"/>
      <c r="BZC24" s="15"/>
      <c r="BZD24" s="15"/>
      <c r="BZE24" s="15"/>
      <c r="BZF24" s="15"/>
      <c r="BZG24" s="15"/>
      <c r="BZH24" s="15"/>
      <c r="BZI24" s="15"/>
      <c r="BZJ24" s="15"/>
      <c r="BZK24" s="15"/>
      <c r="BZL24" s="15"/>
      <c r="BZM24" s="15"/>
      <c r="BZN24" s="15"/>
      <c r="BZO24" s="15"/>
      <c r="BZP24" s="15"/>
      <c r="BZQ24" s="15"/>
      <c r="BZR24" s="15"/>
      <c r="BZS24" s="15"/>
      <c r="BZT24" s="15"/>
      <c r="BZU24" s="15"/>
      <c r="BZV24" s="15"/>
      <c r="BZW24" s="15"/>
      <c r="BZX24" s="15"/>
      <c r="BZY24" s="15"/>
      <c r="BZZ24" s="15"/>
      <c r="CAA24" s="15"/>
      <c r="CAB24" s="15"/>
      <c r="CAC24" s="15"/>
      <c r="CAD24" s="15"/>
      <c r="CAE24" s="15"/>
      <c r="CAF24" s="15"/>
      <c r="CAG24" s="15"/>
      <c r="CAH24" s="15"/>
      <c r="CAI24" s="15"/>
      <c r="CAJ24" s="15"/>
      <c r="CAK24" s="15"/>
      <c r="CAL24" s="15"/>
      <c r="CAM24" s="15"/>
      <c r="CAN24" s="15"/>
      <c r="CAO24" s="15"/>
      <c r="CAP24" s="15"/>
      <c r="CAQ24" s="15"/>
      <c r="CAR24" s="15"/>
      <c r="CAS24" s="15"/>
      <c r="CAT24" s="15"/>
      <c r="CAU24" s="15"/>
      <c r="CAV24" s="15"/>
      <c r="CAW24" s="15"/>
      <c r="CAX24" s="15"/>
      <c r="CAY24" s="15"/>
      <c r="CAZ24" s="15"/>
      <c r="CBA24" s="15"/>
      <c r="CBB24" s="15"/>
      <c r="CBC24" s="15"/>
      <c r="CBD24" s="15"/>
      <c r="CBE24" s="15"/>
      <c r="CBF24" s="15"/>
      <c r="CBG24" s="15"/>
      <c r="CBH24" s="15"/>
      <c r="CBI24" s="15"/>
      <c r="CBJ24" s="15"/>
      <c r="CBK24" s="15"/>
      <c r="CBL24" s="15"/>
      <c r="CBM24" s="15"/>
      <c r="CBN24" s="15"/>
      <c r="CBO24" s="15"/>
      <c r="CBP24" s="15"/>
      <c r="CBQ24" s="15"/>
      <c r="CBR24" s="15"/>
      <c r="CBS24" s="15"/>
      <c r="CBT24" s="15"/>
      <c r="CBU24" s="15"/>
      <c r="CBV24" s="15"/>
      <c r="CBW24" s="15"/>
      <c r="CBX24" s="15"/>
      <c r="CBY24" s="15"/>
      <c r="CBZ24" s="15"/>
      <c r="CCA24" s="15"/>
      <c r="CCB24" s="15"/>
      <c r="CCC24" s="15"/>
      <c r="CCD24" s="15"/>
      <c r="CCE24" s="15"/>
      <c r="CCF24" s="15"/>
      <c r="CCG24" s="15"/>
      <c r="CCH24" s="15"/>
      <c r="CCI24" s="15"/>
      <c r="CCJ24" s="15"/>
      <c r="CCK24" s="15"/>
      <c r="CCL24" s="15"/>
      <c r="CCM24" s="15"/>
      <c r="CCN24" s="15"/>
      <c r="CCO24" s="15"/>
      <c r="CCP24" s="15"/>
      <c r="CCQ24" s="15"/>
      <c r="CCR24" s="15"/>
      <c r="CCS24" s="15"/>
      <c r="CCT24" s="15"/>
      <c r="CCU24" s="15"/>
      <c r="CCV24" s="15"/>
      <c r="CCW24" s="15"/>
      <c r="CCX24" s="15"/>
      <c r="CCY24" s="15"/>
      <c r="CCZ24" s="15"/>
      <c r="CDA24" s="15"/>
      <c r="CDB24" s="15"/>
      <c r="CDC24" s="15"/>
      <c r="CDD24" s="15"/>
      <c r="CDE24" s="15"/>
      <c r="CDF24" s="15"/>
      <c r="CDG24" s="15"/>
      <c r="CDH24" s="15"/>
      <c r="CDI24" s="15"/>
      <c r="CDJ24" s="15"/>
      <c r="CDK24" s="15"/>
      <c r="CDL24" s="15"/>
      <c r="CDM24" s="15"/>
      <c r="CDN24" s="15"/>
      <c r="CDO24" s="15"/>
      <c r="CDP24" s="15"/>
      <c r="CDQ24" s="15"/>
      <c r="CDR24" s="15"/>
      <c r="CDS24" s="15"/>
      <c r="CDT24" s="15"/>
      <c r="CDU24" s="15"/>
      <c r="CDV24" s="15"/>
      <c r="CDW24" s="15"/>
      <c r="CDX24" s="15"/>
      <c r="CDY24" s="15"/>
      <c r="CDZ24" s="15"/>
      <c r="CEA24" s="15"/>
      <c r="CEB24" s="15"/>
      <c r="CEC24" s="15"/>
      <c r="CED24" s="15"/>
      <c r="CEE24" s="15"/>
      <c r="CEF24" s="15"/>
      <c r="CEG24" s="15"/>
      <c r="CEH24" s="15"/>
      <c r="CEI24" s="15"/>
      <c r="CEJ24" s="15"/>
      <c r="CEK24" s="15"/>
      <c r="CEL24" s="15"/>
      <c r="CEM24" s="15"/>
      <c r="CEN24" s="15"/>
      <c r="CEO24" s="15"/>
      <c r="CEP24" s="15"/>
      <c r="CEQ24" s="15"/>
      <c r="CER24" s="15"/>
      <c r="CES24" s="15"/>
      <c r="CET24" s="15"/>
      <c r="CEU24" s="15"/>
      <c r="CEV24" s="15"/>
      <c r="CEW24" s="15"/>
      <c r="CEX24" s="15"/>
      <c r="CEY24" s="15"/>
      <c r="CEZ24" s="15"/>
      <c r="CFA24" s="15"/>
      <c r="CFB24" s="15"/>
      <c r="CFC24" s="15"/>
      <c r="CFD24" s="15"/>
      <c r="CFE24" s="15"/>
      <c r="CFF24" s="15"/>
      <c r="CFG24" s="15"/>
      <c r="CFH24" s="15"/>
      <c r="CFI24" s="15"/>
      <c r="CFJ24" s="15"/>
      <c r="CFK24" s="15"/>
      <c r="CFL24" s="15"/>
      <c r="CFM24" s="15"/>
      <c r="CFN24" s="15"/>
      <c r="CFO24" s="15"/>
      <c r="CFP24" s="15"/>
      <c r="CFQ24" s="15"/>
      <c r="CFR24" s="15"/>
      <c r="CFS24" s="15"/>
      <c r="CFT24" s="15"/>
      <c r="CFU24" s="15"/>
      <c r="CFV24" s="15"/>
      <c r="CFW24" s="15"/>
      <c r="CFX24" s="15"/>
      <c r="CFY24" s="15"/>
      <c r="CFZ24" s="15"/>
      <c r="CGA24" s="15"/>
      <c r="CGB24" s="15"/>
      <c r="CGC24" s="15"/>
      <c r="CGD24" s="15"/>
      <c r="CGE24" s="15"/>
      <c r="CGF24" s="15"/>
      <c r="CGG24" s="15"/>
      <c r="CGH24" s="15"/>
      <c r="CGI24" s="15"/>
      <c r="CGJ24" s="15"/>
      <c r="CGK24" s="15"/>
      <c r="CGL24" s="15"/>
      <c r="CGM24" s="15"/>
      <c r="CGN24" s="15"/>
      <c r="CGO24" s="15"/>
      <c r="CGP24" s="15"/>
      <c r="CGQ24" s="15"/>
      <c r="CGR24" s="15"/>
      <c r="CGS24" s="15"/>
      <c r="CGT24" s="15"/>
      <c r="CGU24" s="15"/>
      <c r="CGV24" s="15"/>
      <c r="CGW24" s="15"/>
      <c r="CGX24" s="15"/>
      <c r="CGY24" s="15"/>
      <c r="CGZ24" s="15"/>
      <c r="CHA24" s="15"/>
      <c r="CHB24" s="15"/>
      <c r="CHC24" s="15"/>
      <c r="CHD24" s="15"/>
      <c r="CHE24" s="15"/>
      <c r="CHF24" s="15"/>
      <c r="CHG24" s="15"/>
      <c r="CHH24" s="15"/>
      <c r="CHI24" s="15"/>
      <c r="CHJ24" s="15"/>
      <c r="CHK24" s="15"/>
      <c r="CHL24" s="15"/>
      <c r="CHM24" s="15"/>
      <c r="CHN24" s="15"/>
      <c r="CHO24" s="15"/>
      <c r="CHP24" s="15"/>
      <c r="CHQ24" s="15"/>
      <c r="CHR24" s="15"/>
      <c r="CHS24" s="15"/>
      <c r="CHT24" s="15"/>
      <c r="CHU24" s="15"/>
      <c r="CHV24" s="15"/>
      <c r="CHW24" s="15"/>
      <c r="CHX24" s="15"/>
      <c r="CHY24" s="15"/>
      <c r="CHZ24" s="15"/>
      <c r="CIA24" s="15"/>
      <c r="CIB24" s="15"/>
      <c r="CIC24" s="15"/>
      <c r="CID24" s="15"/>
      <c r="CIE24" s="15"/>
      <c r="CIF24" s="15"/>
      <c r="CIG24" s="15"/>
      <c r="CIH24" s="15"/>
      <c r="CII24" s="15"/>
      <c r="CIJ24" s="15"/>
      <c r="CIK24" s="15"/>
      <c r="CIL24" s="15"/>
      <c r="CIM24" s="15"/>
      <c r="CIN24" s="15"/>
      <c r="CIO24" s="15"/>
      <c r="CIP24" s="15"/>
      <c r="CIQ24" s="15"/>
      <c r="CIR24" s="15"/>
      <c r="CIS24" s="15"/>
      <c r="CIT24" s="15"/>
      <c r="CIU24" s="15"/>
      <c r="CIV24" s="15"/>
      <c r="CIW24" s="15"/>
      <c r="CIX24" s="15"/>
      <c r="CIY24" s="15"/>
      <c r="CIZ24" s="15"/>
      <c r="CJA24" s="15"/>
      <c r="CJB24" s="15"/>
      <c r="CJC24" s="15"/>
      <c r="CJD24" s="15"/>
      <c r="CJE24" s="15"/>
      <c r="CJF24" s="15"/>
      <c r="CJG24" s="15"/>
      <c r="CJH24" s="15"/>
      <c r="CJI24" s="15"/>
      <c r="CJJ24" s="15"/>
      <c r="CJK24" s="15"/>
      <c r="CJL24" s="15"/>
      <c r="CJM24" s="15"/>
      <c r="CJN24" s="15"/>
      <c r="CJO24" s="15"/>
      <c r="CJP24" s="15"/>
      <c r="CJQ24" s="15"/>
      <c r="CJR24" s="15"/>
      <c r="CJS24" s="15"/>
      <c r="CJT24" s="15"/>
      <c r="CJU24" s="15"/>
      <c r="CJV24" s="15"/>
      <c r="CJW24" s="15"/>
      <c r="CJX24" s="15"/>
      <c r="CJY24" s="15"/>
      <c r="CJZ24" s="15"/>
      <c r="CKA24" s="15"/>
      <c r="CKB24" s="15"/>
      <c r="CKC24" s="15"/>
      <c r="CKD24" s="15"/>
      <c r="CKE24" s="15"/>
      <c r="CKF24" s="15"/>
      <c r="CKG24" s="15"/>
      <c r="CKH24" s="15"/>
      <c r="CKI24" s="15"/>
      <c r="CKJ24" s="15"/>
      <c r="CKK24" s="15"/>
      <c r="CKL24" s="15"/>
      <c r="CKM24" s="15"/>
      <c r="CKN24" s="15"/>
      <c r="CKO24" s="15"/>
      <c r="CKP24" s="15"/>
      <c r="CKQ24" s="15"/>
      <c r="CKR24" s="15"/>
      <c r="CKS24" s="15"/>
      <c r="CKT24" s="15"/>
      <c r="CKU24" s="15"/>
      <c r="CKV24" s="15"/>
      <c r="CKW24" s="15"/>
      <c r="CKX24" s="15"/>
      <c r="CKY24" s="15"/>
      <c r="CKZ24" s="15"/>
      <c r="CLA24" s="15"/>
      <c r="CLB24" s="15"/>
      <c r="CLC24" s="15"/>
      <c r="CLD24" s="15"/>
      <c r="CLE24" s="15"/>
      <c r="CLF24" s="15"/>
      <c r="CLG24" s="15"/>
      <c r="CLH24" s="15"/>
      <c r="CLI24" s="15"/>
      <c r="CLJ24" s="15"/>
      <c r="CLK24" s="15"/>
      <c r="CLL24" s="15"/>
      <c r="CLM24" s="15"/>
      <c r="CLN24" s="15"/>
      <c r="CLO24" s="15"/>
      <c r="CLP24" s="15"/>
      <c r="CLQ24" s="15"/>
      <c r="CLR24" s="15"/>
      <c r="CLS24" s="15"/>
      <c r="CLT24" s="15"/>
      <c r="CLU24" s="15"/>
      <c r="CLV24" s="15"/>
      <c r="CLW24" s="15"/>
      <c r="CLX24" s="15"/>
      <c r="CLY24" s="15"/>
      <c r="CLZ24" s="15"/>
      <c r="CMA24" s="15"/>
      <c r="CMB24" s="15"/>
      <c r="CMC24" s="15"/>
      <c r="CMD24" s="15"/>
      <c r="CME24" s="15"/>
      <c r="CMF24" s="15"/>
      <c r="CMG24" s="15"/>
      <c r="CMH24" s="15"/>
      <c r="CMI24" s="15"/>
      <c r="CMJ24" s="15"/>
      <c r="CMK24" s="15"/>
      <c r="CML24" s="15"/>
      <c r="CMM24" s="15"/>
      <c r="CMN24" s="15"/>
      <c r="CMO24" s="15"/>
      <c r="CMP24" s="15"/>
      <c r="CMQ24" s="15"/>
      <c r="CMR24" s="15"/>
      <c r="CMS24" s="15"/>
      <c r="CMT24" s="15"/>
      <c r="CMU24" s="15"/>
      <c r="CMV24" s="15"/>
      <c r="CMW24" s="15"/>
      <c r="CMX24" s="15"/>
      <c r="CMY24" s="15"/>
      <c r="CMZ24" s="15"/>
      <c r="CNA24" s="15"/>
      <c r="CNB24" s="15"/>
      <c r="CNC24" s="15"/>
      <c r="CND24" s="15"/>
      <c r="CNE24" s="15"/>
      <c r="CNF24" s="15"/>
      <c r="CNG24" s="15"/>
      <c r="CNH24" s="15"/>
      <c r="CNI24" s="15"/>
      <c r="CNJ24" s="15"/>
      <c r="CNK24" s="15"/>
      <c r="CNL24" s="15"/>
      <c r="CNM24" s="15"/>
      <c r="CNN24" s="15"/>
      <c r="CNO24" s="15"/>
      <c r="CNP24" s="15"/>
      <c r="CNQ24" s="15"/>
      <c r="CNR24" s="15"/>
      <c r="CNS24" s="15"/>
      <c r="CNT24" s="15"/>
      <c r="CNU24" s="15"/>
      <c r="CNV24" s="15"/>
      <c r="CNW24" s="15"/>
      <c r="CNX24" s="15"/>
      <c r="CNY24" s="15"/>
      <c r="CNZ24" s="15"/>
      <c r="COA24" s="15"/>
      <c r="COB24" s="15"/>
      <c r="COC24" s="15"/>
      <c r="COD24" s="15"/>
      <c r="COE24" s="15"/>
      <c r="COF24" s="15"/>
      <c r="COG24" s="15"/>
      <c r="COH24" s="15"/>
      <c r="COI24" s="15"/>
      <c r="COJ24" s="15"/>
      <c r="COK24" s="15"/>
      <c r="COL24" s="15"/>
      <c r="COM24" s="15"/>
      <c r="CON24" s="15"/>
      <c r="COO24" s="15"/>
      <c r="COP24" s="15"/>
      <c r="COQ24" s="15"/>
      <c r="COR24" s="15"/>
      <c r="COS24" s="15"/>
      <c r="COT24" s="15"/>
      <c r="COU24" s="15"/>
      <c r="COV24" s="15"/>
      <c r="COW24" s="15"/>
      <c r="COX24" s="15"/>
      <c r="COY24" s="15"/>
      <c r="COZ24" s="15"/>
      <c r="CPA24" s="15"/>
      <c r="CPB24" s="15"/>
      <c r="CPC24" s="15"/>
      <c r="CPD24" s="15"/>
      <c r="CPE24" s="15"/>
      <c r="CPF24" s="15"/>
      <c r="CPG24" s="15"/>
      <c r="CPH24" s="15"/>
      <c r="CPI24" s="15"/>
      <c r="CPJ24" s="15"/>
      <c r="CPK24" s="15"/>
      <c r="CPL24" s="15"/>
      <c r="CPM24" s="15"/>
      <c r="CPN24" s="15"/>
      <c r="CPO24" s="15"/>
      <c r="CPP24" s="15"/>
      <c r="CPQ24" s="15"/>
      <c r="CPR24" s="15"/>
      <c r="CPS24" s="15"/>
      <c r="CPT24" s="15"/>
      <c r="CPU24" s="15"/>
      <c r="CPV24" s="15"/>
      <c r="CPW24" s="15"/>
      <c r="CPX24" s="15"/>
      <c r="CPY24" s="15"/>
      <c r="CPZ24" s="15"/>
      <c r="CQA24" s="15"/>
      <c r="CQB24" s="15"/>
      <c r="CQC24" s="15"/>
      <c r="CQD24" s="15"/>
      <c r="CQE24" s="15"/>
      <c r="CQF24" s="15"/>
      <c r="CQG24" s="15"/>
      <c r="CQH24" s="15"/>
      <c r="CQI24" s="15"/>
      <c r="CQJ24" s="15"/>
      <c r="CQK24" s="15"/>
      <c r="CQL24" s="15"/>
      <c r="CQM24" s="15"/>
      <c r="CQN24" s="15"/>
      <c r="CQO24" s="15"/>
      <c r="CQP24" s="15"/>
      <c r="CQQ24" s="15"/>
      <c r="CQR24" s="15"/>
      <c r="CQS24" s="15"/>
      <c r="CQT24" s="15"/>
      <c r="CQU24" s="15"/>
      <c r="CQV24" s="15"/>
      <c r="CQW24" s="15"/>
      <c r="CQX24" s="15"/>
      <c r="CQY24" s="15"/>
      <c r="CQZ24" s="15"/>
      <c r="CRA24" s="15"/>
      <c r="CRB24" s="15"/>
      <c r="CRC24" s="15"/>
      <c r="CRD24" s="15"/>
      <c r="CRE24" s="15"/>
      <c r="CRF24" s="15"/>
      <c r="CRG24" s="15"/>
      <c r="CRH24" s="15"/>
      <c r="CRI24" s="15"/>
      <c r="CRJ24" s="15"/>
      <c r="CRK24" s="15"/>
      <c r="CRL24" s="15"/>
      <c r="CRM24" s="15"/>
      <c r="CRN24" s="15"/>
      <c r="CRO24" s="15"/>
      <c r="CRP24" s="15"/>
      <c r="CRQ24" s="15"/>
      <c r="CRR24" s="15"/>
      <c r="CRS24" s="15"/>
      <c r="CRT24" s="15"/>
      <c r="CRU24" s="15"/>
      <c r="CRV24" s="15"/>
      <c r="CRW24" s="15"/>
      <c r="CRX24" s="15"/>
      <c r="CRY24" s="15"/>
      <c r="CRZ24" s="15"/>
      <c r="CSA24" s="15"/>
      <c r="CSB24" s="15"/>
      <c r="CSC24" s="15"/>
      <c r="CSD24" s="15"/>
      <c r="CSE24" s="15"/>
      <c r="CSF24" s="15"/>
      <c r="CSG24" s="15"/>
      <c r="CSH24" s="15"/>
      <c r="CSI24" s="15"/>
      <c r="CSJ24" s="15"/>
      <c r="CSK24" s="15"/>
      <c r="CSL24" s="15"/>
      <c r="CSM24" s="15"/>
      <c r="CSN24" s="15"/>
      <c r="CSO24" s="15"/>
      <c r="CSP24" s="15"/>
      <c r="CSQ24" s="15"/>
      <c r="CSR24" s="15"/>
      <c r="CSS24" s="15"/>
      <c r="CST24" s="15"/>
      <c r="CSU24" s="15"/>
      <c r="CSV24" s="15"/>
      <c r="CSW24" s="15"/>
      <c r="CSX24" s="15"/>
      <c r="CSY24" s="15"/>
      <c r="CSZ24" s="15"/>
      <c r="CTA24" s="15"/>
      <c r="CTB24" s="15"/>
      <c r="CTC24" s="15"/>
      <c r="CTD24" s="15"/>
      <c r="CTE24" s="15"/>
      <c r="CTF24" s="15"/>
      <c r="CTG24" s="15"/>
      <c r="CTH24" s="15"/>
      <c r="CTI24" s="15"/>
      <c r="CTJ24" s="15"/>
      <c r="CTK24" s="15"/>
      <c r="CTL24" s="15"/>
      <c r="CTM24" s="15"/>
      <c r="CTN24" s="15"/>
      <c r="CTO24" s="15"/>
      <c r="CTP24" s="15"/>
      <c r="CTQ24" s="15"/>
      <c r="CTR24" s="15"/>
      <c r="CTS24" s="15"/>
      <c r="CTT24" s="15"/>
      <c r="CTU24" s="15"/>
      <c r="CTV24" s="15"/>
      <c r="CTW24" s="15"/>
      <c r="CTX24" s="15"/>
      <c r="CTY24" s="15"/>
      <c r="CTZ24" s="15"/>
      <c r="CUA24" s="15"/>
      <c r="CUB24" s="15"/>
      <c r="CUC24" s="15"/>
      <c r="CUD24" s="15"/>
      <c r="CUE24" s="15"/>
      <c r="CUF24" s="15"/>
      <c r="CUG24" s="15"/>
      <c r="CUH24" s="15"/>
      <c r="CUI24" s="15"/>
      <c r="CUJ24" s="15"/>
      <c r="CUK24" s="15"/>
      <c r="CUL24" s="15"/>
      <c r="CUM24" s="15"/>
      <c r="CUN24" s="15"/>
      <c r="CUO24" s="15"/>
      <c r="CUP24" s="15"/>
      <c r="CUQ24" s="15"/>
      <c r="CUR24" s="15"/>
      <c r="CUS24" s="15"/>
      <c r="CUT24" s="15"/>
    </row>
    <row r="25" spans="1:2594" s="15" customFormat="1" ht="15" customHeight="1" x14ac:dyDescent="0.15">
      <c r="A25" s="505" t="s">
        <v>61</v>
      </c>
      <c r="B25" s="56" t="s">
        <v>172</v>
      </c>
      <c r="C25" s="633" t="s">
        <v>209</v>
      </c>
      <c r="D25" s="44">
        <v>1E-4</v>
      </c>
      <c r="E25" s="44">
        <v>0.122</v>
      </c>
      <c r="F25" s="44">
        <v>2.062E-3</v>
      </c>
      <c r="G25" s="46">
        <v>0.95299999999999996</v>
      </c>
      <c r="H25" s="44">
        <v>0</v>
      </c>
      <c r="I25" s="44">
        <v>0</v>
      </c>
      <c r="J25" s="44">
        <v>0</v>
      </c>
      <c r="K25" s="129">
        <v>0</v>
      </c>
      <c r="L25" s="189"/>
      <c r="M25" s="190"/>
      <c r="N25" s="601" t="str">
        <f t="shared" si="11"/>
        <v>5.1</v>
      </c>
      <c r="O25" s="35" t="str">
        <f t="shared" si="12"/>
        <v>ДРЕВЕСНЫЕ ПЕЛЛЕТЫ</v>
      </c>
      <c r="P25" s="640" t="s">
        <v>209</v>
      </c>
      <c r="Q25" s="173"/>
      <c r="R25" s="173"/>
      <c r="S25" s="173"/>
      <c r="T25" s="173"/>
      <c r="U25" s="173"/>
      <c r="V25" s="173"/>
      <c r="W25" s="173"/>
      <c r="X25" s="198"/>
      <c r="Y25" s="191" t="s">
        <v>0</v>
      </c>
      <c r="Z25" s="298" t="str">
        <f t="shared" si="4"/>
        <v>5.1</v>
      </c>
      <c r="AA25" s="35" t="str">
        <f t="shared" si="19"/>
        <v>ДРЕВЕСНЫЕ ПЕЛЛЕТЫ</v>
      </c>
      <c r="AB25" s="633" t="s">
        <v>209</v>
      </c>
      <c r="AC25" s="296">
        <f>IF(ISNUMBER('CB1-Производство'!D37+D25-H25),'CB1-Производство'!D37+D25-H25,IF(ISNUMBER(H25-D25),"NT " &amp; H25-D25,"…"))</f>
        <v>1E-4</v>
      </c>
      <c r="AD25" s="231">
        <f>IF(ISNUMBER('CB1-Производство'!E37+F25-J25),'CB1-Производство'!E37+F25-J25,IF(ISNUMBER(J25-F25),"NT " &amp; J25-F25,"…"))</f>
        <v>2.062E-3</v>
      </c>
    </row>
    <row r="26" spans="1:2594" s="15" customFormat="1" ht="15" customHeight="1" x14ac:dyDescent="0.15">
      <c r="A26" s="505" t="s">
        <v>62</v>
      </c>
      <c r="B26" s="56" t="s">
        <v>173</v>
      </c>
      <c r="C26" s="633" t="s">
        <v>209</v>
      </c>
      <c r="D26" s="44">
        <v>1.2250000000000002E-3</v>
      </c>
      <c r="E26" s="44">
        <v>15.337999999999999</v>
      </c>
      <c r="F26" s="44">
        <v>5.0650000000000001E-3</v>
      </c>
      <c r="G26" s="46">
        <v>94.616</v>
      </c>
      <c r="H26" s="44">
        <v>3.9999999999999998E-6</v>
      </c>
      <c r="I26" s="44">
        <v>2E-3</v>
      </c>
      <c r="J26" s="44">
        <v>1.9999999999999999E-6</v>
      </c>
      <c r="K26" s="129">
        <v>1.6E-2</v>
      </c>
      <c r="L26" s="189"/>
      <c r="M26" s="190"/>
      <c r="N26" s="601" t="str">
        <f t="shared" si="11"/>
        <v>5.2</v>
      </c>
      <c r="O26" s="35" t="str">
        <f t="shared" si="12"/>
        <v>ПРОЧИЕ АГЛОМЕРАТЫ</v>
      </c>
      <c r="P26" s="641" t="s">
        <v>209</v>
      </c>
      <c r="Q26" s="178"/>
      <c r="R26" s="178"/>
      <c r="S26" s="178"/>
      <c r="T26" s="178"/>
      <c r="U26" s="178"/>
      <c r="V26" s="178"/>
      <c r="W26" s="178"/>
      <c r="X26" s="365"/>
      <c r="Y26" s="191"/>
      <c r="Z26" s="297" t="str">
        <f t="shared" si="4"/>
        <v>5.2</v>
      </c>
      <c r="AA26" s="35" t="str">
        <f t="shared" si="19"/>
        <v>ПРОЧИЕ АГЛОМЕРАТЫ</v>
      </c>
      <c r="AB26" s="633" t="s">
        <v>209</v>
      </c>
      <c r="AC26" s="226">
        <f>IF(ISNUMBER('CB1-Производство'!D38+D26-H26),'CB1-Производство'!D38+D26-H26,IF(ISNUMBER(H26-D26),"NT " &amp; H26-D26,"…"))</f>
        <v>1.2210000000000001E-3</v>
      </c>
      <c r="AD26" s="231">
        <f>IF(ISNUMBER('CB1-Производство'!E38+F26-J26),'CB1-Производство'!E38+F26-J26,IF(ISNUMBER(J26-F26),"NT " &amp; J26-F26,"…"))</f>
        <v>5.0629999999999998E-3</v>
      </c>
    </row>
    <row r="27" spans="1:2594" s="103" customFormat="1" ht="15" customHeight="1" x14ac:dyDescent="0.15">
      <c r="A27" s="508" t="s">
        <v>63</v>
      </c>
      <c r="B27" s="414" t="s">
        <v>174</v>
      </c>
      <c r="C27" s="410" t="s">
        <v>210</v>
      </c>
      <c r="D27" s="105">
        <v>20.862210000000001</v>
      </c>
      <c r="E27" s="105">
        <v>3678.357</v>
      </c>
      <c r="F27" s="105">
        <v>23.372330000000002</v>
      </c>
      <c r="G27" s="106">
        <v>4023.393</v>
      </c>
      <c r="H27" s="105">
        <v>5.0528999999999993</v>
      </c>
      <c r="I27" s="105">
        <v>890.13199999999995</v>
      </c>
      <c r="J27" s="105">
        <v>4.6222299999999992</v>
      </c>
      <c r="K27" s="133">
        <v>1191.4100000000001</v>
      </c>
      <c r="L27" s="189"/>
      <c r="M27" s="190"/>
      <c r="N27" s="605" t="str">
        <f t="shared" si="11"/>
        <v>6</v>
      </c>
      <c r="O27" s="104" t="str">
        <f t="shared" si="12"/>
        <v>ПИЛОМАТЕРИАЛЫ (ВКЛЮЧАЯ ШПАЛЫ)</v>
      </c>
      <c r="P27" s="410" t="s">
        <v>210</v>
      </c>
      <c r="Q27" s="361">
        <f>D27-(D28+D29)</f>
        <v>0</v>
      </c>
      <c r="R27" s="177">
        <f t="shared" ref="R27:X27" si="20">E27-(E28+E29)</f>
        <v>0</v>
      </c>
      <c r="S27" s="177">
        <f t="shared" si="20"/>
        <v>0</v>
      </c>
      <c r="T27" s="177">
        <f t="shared" si="20"/>
        <v>0</v>
      </c>
      <c r="U27" s="177">
        <f t="shared" si="20"/>
        <v>0</v>
      </c>
      <c r="V27" s="177">
        <f t="shared" si="20"/>
        <v>0</v>
      </c>
      <c r="W27" s="177">
        <f t="shared" si="20"/>
        <v>0</v>
      </c>
      <c r="X27" s="606">
        <f t="shared" si="20"/>
        <v>0</v>
      </c>
      <c r="Y27" s="210"/>
      <c r="Z27" s="218" t="str">
        <f t="shared" si="4"/>
        <v>6</v>
      </c>
      <c r="AA27" s="104" t="str">
        <f t="shared" si="19"/>
        <v>ПИЛОМАТЕРИАЛЫ (ВКЛЮЧАЯ ШПАЛЫ)</v>
      </c>
      <c r="AB27" s="410" t="s">
        <v>210</v>
      </c>
      <c r="AC27" s="222">
        <f>IF(ISNUMBER('CB1-Производство'!D39+D27-H27),'CB1-Производство'!D39+D27-H27,IF(ISNUMBER(H27-D27),"NT " &amp; H27-D27,"…"))</f>
        <v>16.809310000000004</v>
      </c>
      <c r="AD27" s="223">
        <f>IF(ISNUMBER('CB1-Производство'!E39+F27-J27),'CB1-Производство'!E39+F27-J27,IF(ISNUMBER(J27-F27),"NT " &amp; J27-F27,"…"))</f>
        <v>19.150100000000002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  <c r="AMH27" s="15"/>
      <c r="AMI27" s="15"/>
      <c r="AMJ27" s="15"/>
      <c r="AMK27" s="15"/>
      <c r="AML27" s="15"/>
      <c r="AMM27" s="15"/>
      <c r="AMN27" s="15"/>
      <c r="AMO27" s="15"/>
      <c r="AMP27" s="15"/>
      <c r="AMQ27" s="15"/>
      <c r="AMR27" s="15"/>
      <c r="AMS27" s="15"/>
      <c r="AMT27" s="15"/>
      <c r="AMU27" s="15"/>
      <c r="AMV27" s="15"/>
      <c r="AMW27" s="15"/>
      <c r="AMX27" s="15"/>
      <c r="AMY27" s="15"/>
      <c r="AMZ27" s="15"/>
      <c r="ANA27" s="15"/>
      <c r="ANB27" s="15"/>
      <c r="ANC27" s="15"/>
      <c r="AND27" s="15"/>
      <c r="ANE27" s="15"/>
      <c r="ANF27" s="15"/>
      <c r="ANG27" s="15"/>
      <c r="ANH27" s="15"/>
      <c r="ANI27" s="15"/>
      <c r="ANJ27" s="15"/>
      <c r="ANK27" s="15"/>
      <c r="ANL27" s="15"/>
      <c r="ANM27" s="15"/>
      <c r="ANN27" s="15"/>
      <c r="ANO27" s="15"/>
      <c r="ANP27" s="15"/>
      <c r="ANQ27" s="15"/>
      <c r="ANR27" s="15"/>
      <c r="ANS27" s="15"/>
      <c r="ANT27" s="15"/>
      <c r="ANU27" s="15"/>
      <c r="ANV27" s="15"/>
      <c r="ANW27" s="15"/>
      <c r="ANX27" s="15"/>
      <c r="ANY27" s="15"/>
      <c r="ANZ27" s="15"/>
      <c r="AOA27" s="15"/>
      <c r="AOB27" s="15"/>
      <c r="AOC27" s="15"/>
      <c r="AOD27" s="15"/>
      <c r="AOE27" s="15"/>
      <c r="AOF27" s="15"/>
      <c r="AOG27" s="15"/>
      <c r="AOH27" s="15"/>
      <c r="AOI27" s="15"/>
      <c r="AOJ27" s="15"/>
      <c r="AOK27" s="15"/>
      <c r="AOL27" s="15"/>
      <c r="AOM27" s="15"/>
      <c r="AON27" s="15"/>
      <c r="AOO27" s="15"/>
      <c r="AOP27" s="15"/>
      <c r="AOQ27" s="15"/>
      <c r="AOR27" s="15"/>
      <c r="AOS27" s="15"/>
      <c r="AOT27" s="15"/>
      <c r="AOU27" s="15"/>
      <c r="AOV27" s="15"/>
      <c r="AOW27" s="15"/>
      <c r="AOX27" s="15"/>
      <c r="AOY27" s="15"/>
      <c r="AOZ27" s="15"/>
      <c r="APA27" s="15"/>
      <c r="APB27" s="15"/>
      <c r="APC27" s="15"/>
      <c r="APD27" s="15"/>
      <c r="APE27" s="15"/>
      <c r="APF27" s="15"/>
      <c r="APG27" s="15"/>
      <c r="APH27" s="15"/>
      <c r="API27" s="15"/>
      <c r="APJ27" s="15"/>
      <c r="APK27" s="15"/>
      <c r="APL27" s="15"/>
      <c r="APM27" s="15"/>
      <c r="APN27" s="15"/>
      <c r="APO27" s="15"/>
      <c r="APP27" s="15"/>
      <c r="APQ27" s="15"/>
      <c r="APR27" s="15"/>
      <c r="APS27" s="15"/>
      <c r="APT27" s="15"/>
      <c r="APU27" s="15"/>
      <c r="APV27" s="15"/>
      <c r="APW27" s="15"/>
      <c r="APX27" s="15"/>
      <c r="APY27" s="15"/>
      <c r="APZ27" s="15"/>
      <c r="AQA27" s="15"/>
      <c r="AQB27" s="15"/>
      <c r="AQC27" s="15"/>
      <c r="AQD27" s="15"/>
      <c r="AQE27" s="15"/>
      <c r="AQF27" s="15"/>
      <c r="AQG27" s="15"/>
      <c r="AQH27" s="15"/>
      <c r="AQI27" s="15"/>
      <c r="AQJ27" s="15"/>
      <c r="AQK27" s="15"/>
      <c r="AQL27" s="15"/>
      <c r="AQM27" s="15"/>
      <c r="AQN27" s="15"/>
      <c r="AQO27" s="15"/>
      <c r="AQP27" s="15"/>
      <c r="AQQ27" s="15"/>
      <c r="AQR27" s="15"/>
      <c r="AQS27" s="15"/>
      <c r="AQT27" s="15"/>
      <c r="AQU27" s="15"/>
      <c r="AQV27" s="15"/>
      <c r="AQW27" s="15"/>
      <c r="AQX27" s="15"/>
      <c r="AQY27" s="15"/>
      <c r="AQZ27" s="15"/>
      <c r="ARA27" s="15"/>
      <c r="ARB27" s="15"/>
      <c r="ARC27" s="15"/>
      <c r="ARD27" s="15"/>
      <c r="ARE27" s="15"/>
      <c r="ARF27" s="15"/>
      <c r="ARG27" s="15"/>
      <c r="ARH27" s="15"/>
      <c r="ARI27" s="15"/>
      <c r="ARJ27" s="15"/>
      <c r="ARK27" s="15"/>
      <c r="ARL27" s="15"/>
      <c r="ARM27" s="15"/>
      <c r="ARN27" s="15"/>
      <c r="ARO27" s="15"/>
      <c r="ARP27" s="15"/>
      <c r="ARQ27" s="15"/>
      <c r="ARR27" s="15"/>
      <c r="ARS27" s="15"/>
      <c r="ART27" s="15"/>
      <c r="ARU27" s="15"/>
      <c r="ARV27" s="15"/>
      <c r="ARW27" s="15"/>
      <c r="ARX27" s="15"/>
      <c r="ARY27" s="15"/>
      <c r="ARZ27" s="15"/>
      <c r="ASA27" s="15"/>
      <c r="ASB27" s="15"/>
      <c r="ASC27" s="15"/>
      <c r="ASD27" s="15"/>
      <c r="ASE27" s="15"/>
      <c r="ASF27" s="15"/>
      <c r="ASG27" s="15"/>
      <c r="ASH27" s="15"/>
      <c r="ASI27" s="15"/>
      <c r="ASJ27" s="15"/>
      <c r="ASK27" s="15"/>
      <c r="ASL27" s="15"/>
      <c r="ASM27" s="15"/>
      <c r="ASN27" s="15"/>
      <c r="ASO27" s="15"/>
      <c r="ASP27" s="15"/>
      <c r="ASQ27" s="15"/>
      <c r="ASR27" s="15"/>
      <c r="ASS27" s="15"/>
      <c r="AST27" s="15"/>
      <c r="ASU27" s="15"/>
      <c r="ASV27" s="15"/>
      <c r="ASW27" s="15"/>
      <c r="ASX27" s="15"/>
      <c r="ASY27" s="15"/>
      <c r="ASZ27" s="15"/>
      <c r="ATA27" s="15"/>
      <c r="ATB27" s="15"/>
      <c r="ATC27" s="15"/>
      <c r="ATD27" s="15"/>
      <c r="ATE27" s="15"/>
      <c r="ATF27" s="15"/>
      <c r="ATG27" s="15"/>
      <c r="ATH27" s="15"/>
      <c r="ATI27" s="15"/>
      <c r="ATJ27" s="15"/>
      <c r="ATK27" s="15"/>
      <c r="ATL27" s="15"/>
      <c r="ATM27" s="15"/>
      <c r="ATN27" s="15"/>
      <c r="ATO27" s="15"/>
      <c r="ATP27" s="15"/>
      <c r="ATQ27" s="15"/>
      <c r="ATR27" s="15"/>
      <c r="ATS27" s="15"/>
      <c r="ATT27" s="15"/>
      <c r="ATU27" s="15"/>
      <c r="ATV27" s="15"/>
      <c r="ATW27" s="15"/>
      <c r="ATX27" s="15"/>
      <c r="ATY27" s="15"/>
      <c r="ATZ27" s="15"/>
      <c r="AUA27" s="15"/>
      <c r="AUB27" s="15"/>
      <c r="AUC27" s="15"/>
      <c r="AUD27" s="15"/>
      <c r="AUE27" s="15"/>
      <c r="AUF27" s="15"/>
      <c r="AUG27" s="15"/>
      <c r="AUH27" s="15"/>
      <c r="AUI27" s="15"/>
      <c r="AUJ27" s="15"/>
      <c r="AUK27" s="15"/>
      <c r="AUL27" s="15"/>
      <c r="AUM27" s="15"/>
      <c r="AUN27" s="15"/>
      <c r="AUO27" s="15"/>
      <c r="AUP27" s="15"/>
      <c r="AUQ27" s="15"/>
      <c r="AUR27" s="15"/>
      <c r="AUS27" s="15"/>
      <c r="AUT27" s="15"/>
      <c r="AUU27" s="15"/>
      <c r="AUV27" s="15"/>
      <c r="AUW27" s="15"/>
      <c r="AUX27" s="15"/>
      <c r="AUY27" s="15"/>
      <c r="AUZ27" s="15"/>
      <c r="AVA27" s="15"/>
      <c r="AVB27" s="15"/>
      <c r="AVC27" s="15"/>
      <c r="AVD27" s="15"/>
      <c r="AVE27" s="15"/>
      <c r="AVF27" s="15"/>
      <c r="AVG27" s="15"/>
      <c r="AVH27" s="15"/>
      <c r="AVI27" s="15"/>
      <c r="AVJ27" s="15"/>
      <c r="AVK27" s="15"/>
      <c r="AVL27" s="15"/>
      <c r="AVM27" s="15"/>
      <c r="AVN27" s="15"/>
      <c r="AVO27" s="15"/>
      <c r="AVP27" s="15"/>
      <c r="AVQ27" s="15"/>
      <c r="AVR27" s="15"/>
      <c r="AVS27" s="15"/>
      <c r="AVT27" s="15"/>
      <c r="AVU27" s="15"/>
      <c r="AVV27" s="15"/>
      <c r="AVW27" s="15"/>
      <c r="AVX27" s="15"/>
      <c r="AVY27" s="15"/>
      <c r="AVZ27" s="15"/>
      <c r="AWA27" s="15"/>
      <c r="AWB27" s="15"/>
      <c r="AWC27" s="15"/>
      <c r="AWD27" s="15"/>
      <c r="AWE27" s="15"/>
      <c r="AWF27" s="15"/>
      <c r="AWG27" s="15"/>
      <c r="AWH27" s="15"/>
      <c r="AWI27" s="15"/>
      <c r="AWJ27" s="15"/>
      <c r="AWK27" s="15"/>
      <c r="AWL27" s="15"/>
      <c r="AWM27" s="15"/>
      <c r="AWN27" s="15"/>
      <c r="AWO27" s="15"/>
      <c r="AWP27" s="15"/>
      <c r="AWQ27" s="15"/>
      <c r="AWR27" s="15"/>
      <c r="AWS27" s="15"/>
      <c r="AWT27" s="15"/>
      <c r="AWU27" s="15"/>
      <c r="AWV27" s="15"/>
      <c r="AWW27" s="15"/>
      <c r="AWX27" s="15"/>
      <c r="AWY27" s="15"/>
      <c r="AWZ27" s="15"/>
      <c r="AXA27" s="15"/>
      <c r="AXB27" s="15"/>
      <c r="AXC27" s="15"/>
      <c r="AXD27" s="15"/>
      <c r="AXE27" s="15"/>
      <c r="AXF27" s="15"/>
      <c r="AXG27" s="15"/>
      <c r="AXH27" s="15"/>
      <c r="AXI27" s="15"/>
      <c r="AXJ27" s="15"/>
      <c r="AXK27" s="15"/>
      <c r="AXL27" s="15"/>
      <c r="AXM27" s="15"/>
      <c r="AXN27" s="15"/>
      <c r="AXO27" s="15"/>
      <c r="AXP27" s="15"/>
      <c r="AXQ27" s="15"/>
      <c r="AXR27" s="15"/>
      <c r="AXS27" s="15"/>
      <c r="AXT27" s="15"/>
      <c r="AXU27" s="15"/>
      <c r="AXV27" s="15"/>
      <c r="AXW27" s="15"/>
      <c r="AXX27" s="15"/>
      <c r="AXY27" s="15"/>
      <c r="AXZ27" s="15"/>
      <c r="AYA27" s="15"/>
      <c r="AYB27" s="15"/>
      <c r="AYC27" s="15"/>
      <c r="AYD27" s="15"/>
      <c r="AYE27" s="15"/>
      <c r="AYF27" s="15"/>
      <c r="AYG27" s="15"/>
      <c r="AYH27" s="15"/>
      <c r="AYI27" s="15"/>
      <c r="AYJ27" s="15"/>
      <c r="AYK27" s="15"/>
      <c r="AYL27" s="15"/>
      <c r="AYM27" s="15"/>
      <c r="AYN27" s="15"/>
      <c r="AYO27" s="15"/>
      <c r="AYP27" s="15"/>
      <c r="AYQ27" s="15"/>
      <c r="AYR27" s="15"/>
      <c r="AYS27" s="15"/>
      <c r="AYT27" s="15"/>
      <c r="AYU27" s="15"/>
      <c r="AYV27" s="15"/>
      <c r="AYW27" s="15"/>
      <c r="AYX27" s="15"/>
      <c r="AYY27" s="15"/>
      <c r="AYZ27" s="15"/>
      <c r="AZA27" s="15"/>
      <c r="AZB27" s="15"/>
      <c r="AZC27" s="15"/>
      <c r="AZD27" s="15"/>
      <c r="AZE27" s="15"/>
      <c r="AZF27" s="15"/>
      <c r="AZG27" s="15"/>
      <c r="AZH27" s="15"/>
      <c r="AZI27" s="15"/>
      <c r="AZJ27" s="15"/>
      <c r="AZK27" s="15"/>
      <c r="AZL27" s="15"/>
      <c r="AZM27" s="15"/>
      <c r="AZN27" s="15"/>
      <c r="AZO27" s="15"/>
      <c r="AZP27" s="15"/>
      <c r="AZQ27" s="15"/>
      <c r="AZR27" s="15"/>
      <c r="AZS27" s="15"/>
      <c r="AZT27" s="15"/>
      <c r="AZU27" s="15"/>
      <c r="AZV27" s="15"/>
      <c r="AZW27" s="15"/>
      <c r="AZX27" s="15"/>
      <c r="AZY27" s="15"/>
      <c r="AZZ27" s="15"/>
      <c r="BAA27" s="15"/>
      <c r="BAB27" s="15"/>
      <c r="BAC27" s="15"/>
      <c r="BAD27" s="15"/>
      <c r="BAE27" s="15"/>
      <c r="BAF27" s="15"/>
      <c r="BAG27" s="15"/>
      <c r="BAH27" s="15"/>
      <c r="BAI27" s="15"/>
      <c r="BAJ27" s="15"/>
      <c r="BAK27" s="15"/>
      <c r="BAL27" s="15"/>
      <c r="BAM27" s="15"/>
      <c r="BAN27" s="15"/>
      <c r="BAO27" s="15"/>
      <c r="BAP27" s="15"/>
      <c r="BAQ27" s="15"/>
      <c r="BAR27" s="15"/>
      <c r="BAS27" s="15"/>
      <c r="BAT27" s="15"/>
      <c r="BAU27" s="15"/>
      <c r="BAV27" s="15"/>
      <c r="BAW27" s="15"/>
      <c r="BAX27" s="15"/>
      <c r="BAY27" s="15"/>
      <c r="BAZ27" s="15"/>
      <c r="BBA27" s="15"/>
      <c r="BBB27" s="15"/>
      <c r="BBC27" s="15"/>
      <c r="BBD27" s="15"/>
      <c r="BBE27" s="15"/>
      <c r="BBF27" s="15"/>
      <c r="BBG27" s="15"/>
      <c r="BBH27" s="15"/>
      <c r="BBI27" s="15"/>
      <c r="BBJ27" s="15"/>
      <c r="BBK27" s="15"/>
      <c r="BBL27" s="15"/>
      <c r="BBM27" s="15"/>
      <c r="BBN27" s="15"/>
      <c r="BBO27" s="15"/>
      <c r="BBP27" s="15"/>
      <c r="BBQ27" s="15"/>
      <c r="BBR27" s="15"/>
      <c r="BBS27" s="15"/>
      <c r="BBT27" s="15"/>
      <c r="BBU27" s="15"/>
      <c r="BBV27" s="15"/>
      <c r="BBW27" s="15"/>
      <c r="BBX27" s="15"/>
      <c r="BBY27" s="15"/>
      <c r="BBZ27" s="15"/>
      <c r="BCA27" s="15"/>
      <c r="BCB27" s="15"/>
      <c r="BCC27" s="15"/>
      <c r="BCD27" s="15"/>
      <c r="BCE27" s="15"/>
      <c r="BCF27" s="15"/>
      <c r="BCG27" s="15"/>
      <c r="BCH27" s="15"/>
      <c r="BCI27" s="15"/>
      <c r="BCJ27" s="15"/>
      <c r="BCK27" s="15"/>
      <c r="BCL27" s="15"/>
      <c r="BCM27" s="15"/>
      <c r="BCN27" s="15"/>
      <c r="BCO27" s="15"/>
      <c r="BCP27" s="15"/>
      <c r="BCQ27" s="15"/>
      <c r="BCR27" s="15"/>
      <c r="BCS27" s="15"/>
      <c r="BCT27" s="15"/>
      <c r="BCU27" s="15"/>
      <c r="BCV27" s="15"/>
      <c r="BCW27" s="15"/>
      <c r="BCX27" s="15"/>
      <c r="BCY27" s="15"/>
      <c r="BCZ27" s="15"/>
      <c r="BDA27" s="15"/>
      <c r="BDB27" s="15"/>
      <c r="BDC27" s="15"/>
      <c r="BDD27" s="15"/>
      <c r="BDE27" s="15"/>
      <c r="BDF27" s="15"/>
      <c r="BDG27" s="15"/>
      <c r="BDH27" s="15"/>
      <c r="BDI27" s="15"/>
      <c r="BDJ27" s="15"/>
      <c r="BDK27" s="15"/>
      <c r="BDL27" s="15"/>
      <c r="BDM27" s="15"/>
      <c r="BDN27" s="15"/>
      <c r="BDO27" s="15"/>
      <c r="BDP27" s="15"/>
      <c r="BDQ27" s="15"/>
      <c r="BDR27" s="15"/>
      <c r="BDS27" s="15"/>
      <c r="BDT27" s="15"/>
      <c r="BDU27" s="15"/>
      <c r="BDV27" s="15"/>
      <c r="BDW27" s="15"/>
      <c r="BDX27" s="15"/>
      <c r="BDY27" s="15"/>
      <c r="BDZ27" s="15"/>
      <c r="BEA27" s="15"/>
      <c r="BEB27" s="15"/>
      <c r="BEC27" s="15"/>
      <c r="BED27" s="15"/>
      <c r="BEE27" s="15"/>
      <c r="BEF27" s="15"/>
      <c r="BEG27" s="15"/>
      <c r="BEH27" s="15"/>
      <c r="BEI27" s="15"/>
      <c r="BEJ27" s="15"/>
      <c r="BEK27" s="15"/>
      <c r="BEL27" s="15"/>
      <c r="BEM27" s="15"/>
      <c r="BEN27" s="15"/>
      <c r="BEO27" s="15"/>
      <c r="BEP27" s="15"/>
      <c r="BEQ27" s="15"/>
      <c r="BER27" s="15"/>
      <c r="BES27" s="15"/>
      <c r="BET27" s="15"/>
      <c r="BEU27" s="15"/>
      <c r="BEV27" s="15"/>
      <c r="BEW27" s="15"/>
      <c r="BEX27" s="15"/>
      <c r="BEY27" s="15"/>
      <c r="BEZ27" s="15"/>
      <c r="BFA27" s="15"/>
      <c r="BFB27" s="15"/>
      <c r="BFC27" s="15"/>
      <c r="BFD27" s="15"/>
      <c r="BFE27" s="15"/>
      <c r="BFF27" s="15"/>
      <c r="BFG27" s="15"/>
      <c r="BFH27" s="15"/>
      <c r="BFI27" s="15"/>
      <c r="BFJ27" s="15"/>
      <c r="BFK27" s="15"/>
      <c r="BFL27" s="15"/>
      <c r="BFM27" s="15"/>
      <c r="BFN27" s="15"/>
      <c r="BFO27" s="15"/>
      <c r="BFP27" s="15"/>
      <c r="BFQ27" s="15"/>
      <c r="BFR27" s="15"/>
      <c r="BFS27" s="15"/>
      <c r="BFT27" s="15"/>
      <c r="BFU27" s="15"/>
      <c r="BFV27" s="15"/>
      <c r="BFW27" s="15"/>
      <c r="BFX27" s="15"/>
      <c r="BFY27" s="15"/>
      <c r="BFZ27" s="15"/>
      <c r="BGA27" s="15"/>
      <c r="BGB27" s="15"/>
      <c r="BGC27" s="15"/>
      <c r="BGD27" s="15"/>
      <c r="BGE27" s="15"/>
      <c r="BGF27" s="15"/>
      <c r="BGG27" s="15"/>
      <c r="BGH27" s="15"/>
      <c r="BGI27" s="15"/>
      <c r="BGJ27" s="15"/>
      <c r="BGK27" s="15"/>
      <c r="BGL27" s="15"/>
      <c r="BGM27" s="15"/>
      <c r="BGN27" s="15"/>
      <c r="BGO27" s="15"/>
      <c r="BGP27" s="15"/>
      <c r="BGQ27" s="15"/>
      <c r="BGR27" s="15"/>
      <c r="BGS27" s="15"/>
      <c r="BGT27" s="15"/>
      <c r="BGU27" s="15"/>
      <c r="BGV27" s="15"/>
      <c r="BGW27" s="15"/>
      <c r="BGX27" s="15"/>
      <c r="BGY27" s="15"/>
      <c r="BGZ27" s="15"/>
      <c r="BHA27" s="15"/>
      <c r="BHB27" s="15"/>
      <c r="BHC27" s="15"/>
      <c r="BHD27" s="15"/>
      <c r="BHE27" s="15"/>
      <c r="BHF27" s="15"/>
      <c r="BHG27" s="15"/>
      <c r="BHH27" s="15"/>
      <c r="BHI27" s="15"/>
      <c r="BHJ27" s="15"/>
      <c r="BHK27" s="15"/>
      <c r="BHL27" s="15"/>
      <c r="BHM27" s="15"/>
      <c r="BHN27" s="15"/>
      <c r="BHO27" s="15"/>
      <c r="BHP27" s="15"/>
      <c r="BHQ27" s="15"/>
      <c r="BHR27" s="15"/>
      <c r="BHS27" s="15"/>
      <c r="BHT27" s="15"/>
      <c r="BHU27" s="15"/>
      <c r="BHV27" s="15"/>
      <c r="BHW27" s="15"/>
      <c r="BHX27" s="15"/>
      <c r="BHY27" s="15"/>
      <c r="BHZ27" s="15"/>
      <c r="BIA27" s="15"/>
      <c r="BIB27" s="15"/>
      <c r="BIC27" s="15"/>
      <c r="BID27" s="15"/>
      <c r="BIE27" s="15"/>
      <c r="BIF27" s="15"/>
      <c r="BIG27" s="15"/>
      <c r="BIH27" s="15"/>
      <c r="BII27" s="15"/>
      <c r="BIJ27" s="15"/>
      <c r="BIK27" s="15"/>
      <c r="BIL27" s="15"/>
      <c r="BIM27" s="15"/>
      <c r="BIN27" s="15"/>
      <c r="BIO27" s="15"/>
      <c r="BIP27" s="15"/>
      <c r="BIQ27" s="15"/>
      <c r="BIR27" s="15"/>
      <c r="BIS27" s="15"/>
      <c r="BIT27" s="15"/>
      <c r="BIU27" s="15"/>
      <c r="BIV27" s="15"/>
      <c r="BIW27" s="15"/>
      <c r="BIX27" s="15"/>
      <c r="BIY27" s="15"/>
      <c r="BIZ27" s="15"/>
      <c r="BJA27" s="15"/>
      <c r="BJB27" s="15"/>
      <c r="BJC27" s="15"/>
      <c r="BJD27" s="15"/>
      <c r="BJE27" s="15"/>
      <c r="BJF27" s="15"/>
      <c r="BJG27" s="15"/>
      <c r="BJH27" s="15"/>
      <c r="BJI27" s="15"/>
      <c r="BJJ27" s="15"/>
      <c r="BJK27" s="15"/>
      <c r="BJL27" s="15"/>
      <c r="BJM27" s="15"/>
      <c r="BJN27" s="15"/>
      <c r="BJO27" s="15"/>
      <c r="BJP27" s="15"/>
      <c r="BJQ27" s="15"/>
      <c r="BJR27" s="15"/>
      <c r="BJS27" s="15"/>
      <c r="BJT27" s="15"/>
      <c r="BJU27" s="15"/>
      <c r="BJV27" s="15"/>
      <c r="BJW27" s="15"/>
      <c r="BJX27" s="15"/>
      <c r="BJY27" s="15"/>
      <c r="BJZ27" s="15"/>
      <c r="BKA27" s="15"/>
      <c r="BKB27" s="15"/>
      <c r="BKC27" s="15"/>
      <c r="BKD27" s="15"/>
      <c r="BKE27" s="15"/>
      <c r="BKF27" s="15"/>
      <c r="BKG27" s="15"/>
      <c r="BKH27" s="15"/>
      <c r="BKI27" s="15"/>
      <c r="BKJ27" s="15"/>
      <c r="BKK27" s="15"/>
      <c r="BKL27" s="15"/>
      <c r="BKM27" s="15"/>
      <c r="BKN27" s="15"/>
      <c r="BKO27" s="15"/>
      <c r="BKP27" s="15"/>
      <c r="BKQ27" s="15"/>
      <c r="BKR27" s="15"/>
      <c r="BKS27" s="15"/>
      <c r="BKT27" s="15"/>
      <c r="BKU27" s="15"/>
      <c r="BKV27" s="15"/>
      <c r="BKW27" s="15"/>
      <c r="BKX27" s="15"/>
      <c r="BKY27" s="15"/>
      <c r="BKZ27" s="15"/>
      <c r="BLA27" s="15"/>
      <c r="BLB27" s="15"/>
      <c r="BLC27" s="15"/>
      <c r="BLD27" s="15"/>
      <c r="BLE27" s="15"/>
      <c r="BLF27" s="15"/>
      <c r="BLG27" s="15"/>
      <c r="BLH27" s="15"/>
      <c r="BLI27" s="15"/>
      <c r="BLJ27" s="15"/>
      <c r="BLK27" s="15"/>
      <c r="BLL27" s="15"/>
      <c r="BLM27" s="15"/>
      <c r="BLN27" s="15"/>
      <c r="BLO27" s="15"/>
      <c r="BLP27" s="15"/>
      <c r="BLQ27" s="15"/>
      <c r="BLR27" s="15"/>
      <c r="BLS27" s="15"/>
      <c r="BLT27" s="15"/>
      <c r="BLU27" s="15"/>
      <c r="BLV27" s="15"/>
      <c r="BLW27" s="15"/>
      <c r="BLX27" s="15"/>
      <c r="BLY27" s="15"/>
      <c r="BLZ27" s="15"/>
      <c r="BMA27" s="15"/>
      <c r="BMB27" s="15"/>
      <c r="BMC27" s="15"/>
      <c r="BMD27" s="15"/>
      <c r="BME27" s="15"/>
      <c r="BMF27" s="15"/>
      <c r="BMG27" s="15"/>
      <c r="BMH27" s="15"/>
      <c r="BMI27" s="15"/>
      <c r="BMJ27" s="15"/>
      <c r="BMK27" s="15"/>
      <c r="BML27" s="15"/>
      <c r="BMM27" s="15"/>
      <c r="BMN27" s="15"/>
      <c r="BMO27" s="15"/>
      <c r="BMP27" s="15"/>
      <c r="BMQ27" s="15"/>
      <c r="BMR27" s="15"/>
      <c r="BMS27" s="15"/>
      <c r="BMT27" s="15"/>
      <c r="BMU27" s="15"/>
      <c r="BMV27" s="15"/>
      <c r="BMW27" s="15"/>
      <c r="BMX27" s="15"/>
      <c r="BMY27" s="15"/>
      <c r="BMZ27" s="15"/>
      <c r="BNA27" s="15"/>
      <c r="BNB27" s="15"/>
      <c r="BNC27" s="15"/>
      <c r="BND27" s="15"/>
      <c r="BNE27" s="15"/>
      <c r="BNF27" s="15"/>
      <c r="BNG27" s="15"/>
      <c r="BNH27" s="15"/>
      <c r="BNI27" s="15"/>
      <c r="BNJ27" s="15"/>
      <c r="BNK27" s="15"/>
      <c r="BNL27" s="15"/>
      <c r="BNM27" s="15"/>
      <c r="BNN27" s="15"/>
      <c r="BNO27" s="15"/>
      <c r="BNP27" s="15"/>
      <c r="BNQ27" s="15"/>
      <c r="BNR27" s="15"/>
      <c r="BNS27" s="15"/>
      <c r="BNT27" s="15"/>
      <c r="BNU27" s="15"/>
      <c r="BNV27" s="15"/>
      <c r="BNW27" s="15"/>
      <c r="BNX27" s="15"/>
      <c r="BNY27" s="15"/>
      <c r="BNZ27" s="15"/>
      <c r="BOA27" s="15"/>
      <c r="BOB27" s="15"/>
      <c r="BOC27" s="15"/>
      <c r="BOD27" s="15"/>
      <c r="BOE27" s="15"/>
      <c r="BOF27" s="15"/>
      <c r="BOG27" s="15"/>
      <c r="BOH27" s="15"/>
      <c r="BOI27" s="15"/>
      <c r="BOJ27" s="15"/>
      <c r="BOK27" s="15"/>
      <c r="BOL27" s="15"/>
      <c r="BOM27" s="15"/>
      <c r="BON27" s="15"/>
      <c r="BOO27" s="15"/>
      <c r="BOP27" s="15"/>
      <c r="BOQ27" s="15"/>
      <c r="BOR27" s="15"/>
      <c r="BOS27" s="15"/>
      <c r="BOT27" s="15"/>
      <c r="BOU27" s="15"/>
      <c r="BOV27" s="15"/>
      <c r="BOW27" s="15"/>
      <c r="BOX27" s="15"/>
      <c r="BOY27" s="15"/>
      <c r="BOZ27" s="15"/>
      <c r="BPA27" s="15"/>
      <c r="BPB27" s="15"/>
      <c r="BPC27" s="15"/>
      <c r="BPD27" s="15"/>
      <c r="BPE27" s="15"/>
      <c r="BPF27" s="15"/>
      <c r="BPG27" s="15"/>
      <c r="BPH27" s="15"/>
      <c r="BPI27" s="15"/>
      <c r="BPJ27" s="15"/>
      <c r="BPK27" s="15"/>
      <c r="BPL27" s="15"/>
      <c r="BPM27" s="15"/>
      <c r="BPN27" s="15"/>
      <c r="BPO27" s="15"/>
      <c r="BPP27" s="15"/>
      <c r="BPQ27" s="15"/>
      <c r="BPR27" s="15"/>
      <c r="BPS27" s="15"/>
      <c r="BPT27" s="15"/>
      <c r="BPU27" s="15"/>
      <c r="BPV27" s="15"/>
      <c r="BPW27" s="15"/>
      <c r="BPX27" s="15"/>
      <c r="BPY27" s="15"/>
      <c r="BPZ27" s="15"/>
      <c r="BQA27" s="15"/>
      <c r="BQB27" s="15"/>
      <c r="BQC27" s="15"/>
      <c r="BQD27" s="15"/>
      <c r="BQE27" s="15"/>
      <c r="BQF27" s="15"/>
      <c r="BQG27" s="15"/>
      <c r="BQH27" s="15"/>
      <c r="BQI27" s="15"/>
      <c r="BQJ27" s="15"/>
      <c r="BQK27" s="15"/>
      <c r="BQL27" s="15"/>
      <c r="BQM27" s="15"/>
      <c r="BQN27" s="15"/>
      <c r="BQO27" s="15"/>
      <c r="BQP27" s="15"/>
      <c r="BQQ27" s="15"/>
      <c r="BQR27" s="15"/>
      <c r="BQS27" s="15"/>
      <c r="BQT27" s="15"/>
      <c r="BQU27" s="15"/>
      <c r="BQV27" s="15"/>
      <c r="BQW27" s="15"/>
      <c r="BQX27" s="15"/>
      <c r="BQY27" s="15"/>
      <c r="BQZ27" s="15"/>
      <c r="BRA27" s="15"/>
      <c r="BRB27" s="15"/>
      <c r="BRC27" s="15"/>
      <c r="BRD27" s="15"/>
      <c r="BRE27" s="15"/>
      <c r="BRF27" s="15"/>
      <c r="BRG27" s="15"/>
      <c r="BRH27" s="15"/>
      <c r="BRI27" s="15"/>
      <c r="BRJ27" s="15"/>
      <c r="BRK27" s="15"/>
      <c r="BRL27" s="15"/>
      <c r="BRM27" s="15"/>
      <c r="BRN27" s="15"/>
      <c r="BRO27" s="15"/>
      <c r="BRP27" s="15"/>
      <c r="BRQ27" s="15"/>
      <c r="BRR27" s="15"/>
      <c r="BRS27" s="15"/>
      <c r="BRT27" s="15"/>
      <c r="BRU27" s="15"/>
      <c r="BRV27" s="15"/>
      <c r="BRW27" s="15"/>
      <c r="BRX27" s="15"/>
      <c r="BRY27" s="15"/>
      <c r="BRZ27" s="15"/>
      <c r="BSA27" s="15"/>
      <c r="BSB27" s="15"/>
      <c r="BSC27" s="15"/>
      <c r="BSD27" s="15"/>
      <c r="BSE27" s="15"/>
      <c r="BSF27" s="15"/>
      <c r="BSG27" s="15"/>
      <c r="BSH27" s="15"/>
      <c r="BSI27" s="15"/>
      <c r="BSJ27" s="15"/>
      <c r="BSK27" s="15"/>
      <c r="BSL27" s="15"/>
      <c r="BSM27" s="15"/>
      <c r="BSN27" s="15"/>
      <c r="BSO27" s="15"/>
      <c r="BSP27" s="15"/>
      <c r="BSQ27" s="15"/>
      <c r="BSR27" s="15"/>
      <c r="BSS27" s="15"/>
      <c r="BST27" s="15"/>
      <c r="BSU27" s="15"/>
      <c r="BSV27" s="15"/>
      <c r="BSW27" s="15"/>
      <c r="BSX27" s="15"/>
      <c r="BSY27" s="15"/>
      <c r="BSZ27" s="15"/>
      <c r="BTA27" s="15"/>
      <c r="BTB27" s="15"/>
      <c r="BTC27" s="15"/>
      <c r="BTD27" s="15"/>
      <c r="BTE27" s="15"/>
      <c r="BTF27" s="15"/>
      <c r="BTG27" s="15"/>
      <c r="BTH27" s="15"/>
      <c r="BTI27" s="15"/>
      <c r="BTJ27" s="15"/>
      <c r="BTK27" s="15"/>
      <c r="BTL27" s="15"/>
      <c r="BTM27" s="15"/>
      <c r="BTN27" s="15"/>
      <c r="BTO27" s="15"/>
      <c r="BTP27" s="15"/>
      <c r="BTQ27" s="15"/>
      <c r="BTR27" s="15"/>
      <c r="BTS27" s="15"/>
      <c r="BTT27" s="15"/>
      <c r="BTU27" s="15"/>
      <c r="BTV27" s="15"/>
      <c r="BTW27" s="15"/>
      <c r="BTX27" s="15"/>
      <c r="BTY27" s="15"/>
      <c r="BTZ27" s="15"/>
      <c r="BUA27" s="15"/>
      <c r="BUB27" s="15"/>
      <c r="BUC27" s="15"/>
      <c r="BUD27" s="15"/>
      <c r="BUE27" s="15"/>
      <c r="BUF27" s="15"/>
      <c r="BUG27" s="15"/>
      <c r="BUH27" s="15"/>
      <c r="BUI27" s="15"/>
      <c r="BUJ27" s="15"/>
      <c r="BUK27" s="15"/>
      <c r="BUL27" s="15"/>
      <c r="BUM27" s="15"/>
      <c r="BUN27" s="15"/>
      <c r="BUO27" s="15"/>
      <c r="BUP27" s="15"/>
      <c r="BUQ27" s="15"/>
      <c r="BUR27" s="15"/>
      <c r="BUS27" s="15"/>
      <c r="BUT27" s="15"/>
      <c r="BUU27" s="15"/>
      <c r="BUV27" s="15"/>
      <c r="BUW27" s="15"/>
      <c r="BUX27" s="15"/>
      <c r="BUY27" s="15"/>
      <c r="BUZ27" s="15"/>
      <c r="BVA27" s="15"/>
      <c r="BVB27" s="15"/>
      <c r="BVC27" s="15"/>
      <c r="BVD27" s="15"/>
      <c r="BVE27" s="15"/>
      <c r="BVF27" s="15"/>
      <c r="BVG27" s="15"/>
      <c r="BVH27" s="15"/>
      <c r="BVI27" s="15"/>
      <c r="BVJ27" s="15"/>
      <c r="BVK27" s="15"/>
      <c r="BVL27" s="15"/>
      <c r="BVM27" s="15"/>
      <c r="BVN27" s="15"/>
      <c r="BVO27" s="15"/>
      <c r="BVP27" s="15"/>
      <c r="BVQ27" s="15"/>
      <c r="BVR27" s="15"/>
      <c r="BVS27" s="15"/>
      <c r="BVT27" s="15"/>
      <c r="BVU27" s="15"/>
      <c r="BVV27" s="15"/>
      <c r="BVW27" s="15"/>
      <c r="BVX27" s="15"/>
      <c r="BVY27" s="15"/>
      <c r="BVZ27" s="15"/>
      <c r="BWA27" s="15"/>
      <c r="BWB27" s="15"/>
      <c r="BWC27" s="15"/>
      <c r="BWD27" s="15"/>
      <c r="BWE27" s="15"/>
      <c r="BWF27" s="15"/>
      <c r="BWG27" s="15"/>
      <c r="BWH27" s="15"/>
      <c r="BWI27" s="15"/>
      <c r="BWJ27" s="15"/>
      <c r="BWK27" s="15"/>
      <c r="BWL27" s="15"/>
      <c r="BWM27" s="15"/>
      <c r="BWN27" s="15"/>
      <c r="BWO27" s="15"/>
      <c r="BWP27" s="15"/>
      <c r="BWQ27" s="15"/>
      <c r="BWR27" s="15"/>
      <c r="BWS27" s="15"/>
      <c r="BWT27" s="15"/>
      <c r="BWU27" s="15"/>
      <c r="BWV27" s="15"/>
      <c r="BWW27" s="15"/>
      <c r="BWX27" s="15"/>
      <c r="BWY27" s="15"/>
      <c r="BWZ27" s="15"/>
      <c r="BXA27" s="15"/>
      <c r="BXB27" s="15"/>
      <c r="BXC27" s="15"/>
      <c r="BXD27" s="15"/>
      <c r="BXE27" s="15"/>
      <c r="BXF27" s="15"/>
      <c r="BXG27" s="15"/>
      <c r="BXH27" s="15"/>
      <c r="BXI27" s="15"/>
      <c r="BXJ27" s="15"/>
      <c r="BXK27" s="15"/>
      <c r="BXL27" s="15"/>
      <c r="BXM27" s="15"/>
      <c r="BXN27" s="15"/>
      <c r="BXO27" s="15"/>
      <c r="BXP27" s="15"/>
      <c r="BXQ27" s="15"/>
      <c r="BXR27" s="15"/>
      <c r="BXS27" s="15"/>
      <c r="BXT27" s="15"/>
      <c r="BXU27" s="15"/>
      <c r="BXV27" s="15"/>
      <c r="BXW27" s="15"/>
      <c r="BXX27" s="15"/>
      <c r="BXY27" s="15"/>
      <c r="BXZ27" s="15"/>
      <c r="BYA27" s="15"/>
      <c r="BYB27" s="15"/>
      <c r="BYC27" s="15"/>
      <c r="BYD27" s="15"/>
      <c r="BYE27" s="15"/>
      <c r="BYF27" s="15"/>
      <c r="BYG27" s="15"/>
      <c r="BYH27" s="15"/>
      <c r="BYI27" s="15"/>
      <c r="BYJ27" s="15"/>
      <c r="BYK27" s="15"/>
      <c r="BYL27" s="15"/>
      <c r="BYM27" s="15"/>
      <c r="BYN27" s="15"/>
      <c r="BYO27" s="15"/>
      <c r="BYP27" s="15"/>
      <c r="BYQ27" s="15"/>
      <c r="BYR27" s="15"/>
      <c r="BYS27" s="15"/>
      <c r="BYT27" s="15"/>
      <c r="BYU27" s="15"/>
      <c r="BYV27" s="15"/>
      <c r="BYW27" s="15"/>
      <c r="BYX27" s="15"/>
      <c r="BYY27" s="15"/>
      <c r="BYZ27" s="15"/>
      <c r="BZA27" s="15"/>
      <c r="BZB27" s="15"/>
      <c r="BZC27" s="15"/>
      <c r="BZD27" s="15"/>
      <c r="BZE27" s="15"/>
      <c r="BZF27" s="15"/>
      <c r="BZG27" s="15"/>
      <c r="BZH27" s="15"/>
      <c r="BZI27" s="15"/>
      <c r="BZJ27" s="15"/>
      <c r="BZK27" s="15"/>
      <c r="BZL27" s="15"/>
      <c r="BZM27" s="15"/>
      <c r="BZN27" s="15"/>
      <c r="BZO27" s="15"/>
      <c r="BZP27" s="15"/>
      <c r="BZQ27" s="15"/>
      <c r="BZR27" s="15"/>
      <c r="BZS27" s="15"/>
      <c r="BZT27" s="15"/>
      <c r="BZU27" s="15"/>
      <c r="BZV27" s="15"/>
      <c r="BZW27" s="15"/>
      <c r="BZX27" s="15"/>
      <c r="BZY27" s="15"/>
      <c r="BZZ27" s="15"/>
      <c r="CAA27" s="15"/>
      <c r="CAB27" s="15"/>
      <c r="CAC27" s="15"/>
      <c r="CAD27" s="15"/>
      <c r="CAE27" s="15"/>
      <c r="CAF27" s="15"/>
      <c r="CAG27" s="15"/>
      <c r="CAH27" s="15"/>
      <c r="CAI27" s="15"/>
      <c r="CAJ27" s="15"/>
      <c r="CAK27" s="15"/>
      <c r="CAL27" s="15"/>
      <c r="CAM27" s="15"/>
      <c r="CAN27" s="15"/>
      <c r="CAO27" s="15"/>
      <c r="CAP27" s="15"/>
      <c r="CAQ27" s="15"/>
      <c r="CAR27" s="15"/>
      <c r="CAS27" s="15"/>
      <c r="CAT27" s="15"/>
      <c r="CAU27" s="15"/>
      <c r="CAV27" s="15"/>
      <c r="CAW27" s="15"/>
      <c r="CAX27" s="15"/>
      <c r="CAY27" s="15"/>
      <c r="CAZ27" s="15"/>
      <c r="CBA27" s="15"/>
      <c r="CBB27" s="15"/>
      <c r="CBC27" s="15"/>
      <c r="CBD27" s="15"/>
      <c r="CBE27" s="15"/>
      <c r="CBF27" s="15"/>
      <c r="CBG27" s="15"/>
      <c r="CBH27" s="15"/>
      <c r="CBI27" s="15"/>
      <c r="CBJ27" s="15"/>
      <c r="CBK27" s="15"/>
      <c r="CBL27" s="15"/>
      <c r="CBM27" s="15"/>
      <c r="CBN27" s="15"/>
      <c r="CBO27" s="15"/>
      <c r="CBP27" s="15"/>
      <c r="CBQ27" s="15"/>
      <c r="CBR27" s="15"/>
      <c r="CBS27" s="15"/>
      <c r="CBT27" s="15"/>
      <c r="CBU27" s="15"/>
      <c r="CBV27" s="15"/>
      <c r="CBW27" s="15"/>
      <c r="CBX27" s="15"/>
      <c r="CBY27" s="15"/>
      <c r="CBZ27" s="15"/>
      <c r="CCA27" s="15"/>
      <c r="CCB27" s="15"/>
      <c r="CCC27" s="15"/>
      <c r="CCD27" s="15"/>
      <c r="CCE27" s="15"/>
      <c r="CCF27" s="15"/>
      <c r="CCG27" s="15"/>
      <c r="CCH27" s="15"/>
      <c r="CCI27" s="15"/>
      <c r="CCJ27" s="15"/>
      <c r="CCK27" s="15"/>
      <c r="CCL27" s="15"/>
      <c r="CCM27" s="15"/>
      <c r="CCN27" s="15"/>
      <c r="CCO27" s="15"/>
      <c r="CCP27" s="15"/>
      <c r="CCQ27" s="15"/>
      <c r="CCR27" s="15"/>
      <c r="CCS27" s="15"/>
      <c r="CCT27" s="15"/>
      <c r="CCU27" s="15"/>
      <c r="CCV27" s="15"/>
      <c r="CCW27" s="15"/>
      <c r="CCX27" s="15"/>
      <c r="CCY27" s="15"/>
      <c r="CCZ27" s="15"/>
      <c r="CDA27" s="15"/>
      <c r="CDB27" s="15"/>
      <c r="CDC27" s="15"/>
      <c r="CDD27" s="15"/>
      <c r="CDE27" s="15"/>
      <c r="CDF27" s="15"/>
      <c r="CDG27" s="15"/>
      <c r="CDH27" s="15"/>
      <c r="CDI27" s="15"/>
      <c r="CDJ27" s="15"/>
      <c r="CDK27" s="15"/>
      <c r="CDL27" s="15"/>
      <c r="CDM27" s="15"/>
      <c r="CDN27" s="15"/>
      <c r="CDO27" s="15"/>
      <c r="CDP27" s="15"/>
      <c r="CDQ27" s="15"/>
      <c r="CDR27" s="15"/>
      <c r="CDS27" s="15"/>
      <c r="CDT27" s="15"/>
      <c r="CDU27" s="15"/>
      <c r="CDV27" s="15"/>
      <c r="CDW27" s="15"/>
      <c r="CDX27" s="15"/>
      <c r="CDY27" s="15"/>
      <c r="CDZ27" s="15"/>
      <c r="CEA27" s="15"/>
      <c r="CEB27" s="15"/>
      <c r="CEC27" s="15"/>
      <c r="CED27" s="15"/>
      <c r="CEE27" s="15"/>
      <c r="CEF27" s="15"/>
      <c r="CEG27" s="15"/>
      <c r="CEH27" s="15"/>
      <c r="CEI27" s="15"/>
      <c r="CEJ27" s="15"/>
      <c r="CEK27" s="15"/>
      <c r="CEL27" s="15"/>
      <c r="CEM27" s="15"/>
      <c r="CEN27" s="15"/>
      <c r="CEO27" s="15"/>
      <c r="CEP27" s="15"/>
      <c r="CEQ27" s="15"/>
      <c r="CER27" s="15"/>
      <c r="CES27" s="15"/>
      <c r="CET27" s="15"/>
      <c r="CEU27" s="15"/>
      <c r="CEV27" s="15"/>
      <c r="CEW27" s="15"/>
      <c r="CEX27" s="15"/>
      <c r="CEY27" s="15"/>
      <c r="CEZ27" s="15"/>
      <c r="CFA27" s="15"/>
      <c r="CFB27" s="15"/>
      <c r="CFC27" s="15"/>
      <c r="CFD27" s="15"/>
      <c r="CFE27" s="15"/>
      <c r="CFF27" s="15"/>
      <c r="CFG27" s="15"/>
      <c r="CFH27" s="15"/>
      <c r="CFI27" s="15"/>
      <c r="CFJ27" s="15"/>
      <c r="CFK27" s="15"/>
      <c r="CFL27" s="15"/>
      <c r="CFM27" s="15"/>
      <c r="CFN27" s="15"/>
      <c r="CFO27" s="15"/>
      <c r="CFP27" s="15"/>
      <c r="CFQ27" s="15"/>
      <c r="CFR27" s="15"/>
      <c r="CFS27" s="15"/>
      <c r="CFT27" s="15"/>
      <c r="CFU27" s="15"/>
      <c r="CFV27" s="15"/>
      <c r="CFW27" s="15"/>
      <c r="CFX27" s="15"/>
      <c r="CFY27" s="15"/>
      <c r="CFZ27" s="15"/>
      <c r="CGA27" s="15"/>
      <c r="CGB27" s="15"/>
      <c r="CGC27" s="15"/>
      <c r="CGD27" s="15"/>
      <c r="CGE27" s="15"/>
      <c r="CGF27" s="15"/>
      <c r="CGG27" s="15"/>
      <c r="CGH27" s="15"/>
      <c r="CGI27" s="15"/>
      <c r="CGJ27" s="15"/>
      <c r="CGK27" s="15"/>
      <c r="CGL27" s="15"/>
      <c r="CGM27" s="15"/>
      <c r="CGN27" s="15"/>
      <c r="CGO27" s="15"/>
      <c r="CGP27" s="15"/>
      <c r="CGQ27" s="15"/>
      <c r="CGR27" s="15"/>
      <c r="CGS27" s="15"/>
      <c r="CGT27" s="15"/>
      <c r="CGU27" s="15"/>
      <c r="CGV27" s="15"/>
      <c r="CGW27" s="15"/>
      <c r="CGX27" s="15"/>
      <c r="CGY27" s="15"/>
      <c r="CGZ27" s="15"/>
      <c r="CHA27" s="15"/>
      <c r="CHB27" s="15"/>
      <c r="CHC27" s="15"/>
      <c r="CHD27" s="15"/>
      <c r="CHE27" s="15"/>
      <c r="CHF27" s="15"/>
      <c r="CHG27" s="15"/>
      <c r="CHH27" s="15"/>
      <c r="CHI27" s="15"/>
      <c r="CHJ27" s="15"/>
      <c r="CHK27" s="15"/>
      <c r="CHL27" s="15"/>
      <c r="CHM27" s="15"/>
      <c r="CHN27" s="15"/>
      <c r="CHO27" s="15"/>
      <c r="CHP27" s="15"/>
      <c r="CHQ27" s="15"/>
      <c r="CHR27" s="15"/>
      <c r="CHS27" s="15"/>
      <c r="CHT27" s="15"/>
      <c r="CHU27" s="15"/>
      <c r="CHV27" s="15"/>
      <c r="CHW27" s="15"/>
      <c r="CHX27" s="15"/>
      <c r="CHY27" s="15"/>
      <c r="CHZ27" s="15"/>
      <c r="CIA27" s="15"/>
      <c r="CIB27" s="15"/>
      <c r="CIC27" s="15"/>
      <c r="CID27" s="15"/>
      <c r="CIE27" s="15"/>
      <c r="CIF27" s="15"/>
      <c r="CIG27" s="15"/>
      <c r="CIH27" s="15"/>
      <c r="CII27" s="15"/>
      <c r="CIJ27" s="15"/>
      <c r="CIK27" s="15"/>
      <c r="CIL27" s="15"/>
      <c r="CIM27" s="15"/>
      <c r="CIN27" s="15"/>
      <c r="CIO27" s="15"/>
      <c r="CIP27" s="15"/>
      <c r="CIQ27" s="15"/>
      <c r="CIR27" s="15"/>
      <c r="CIS27" s="15"/>
      <c r="CIT27" s="15"/>
      <c r="CIU27" s="15"/>
      <c r="CIV27" s="15"/>
      <c r="CIW27" s="15"/>
      <c r="CIX27" s="15"/>
      <c r="CIY27" s="15"/>
      <c r="CIZ27" s="15"/>
      <c r="CJA27" s="15"/>
      <c r="CJB27" s="15"/>
      <c r="CJC27" s="15"/>
      <c r="CJD27" s="15"/>
      <c r="CJE27" s="15"/>
      <c r="CJF27" s="15"/>
      <c r="CJG27" s="15"/>
      <c r="CJH27" s="15"/>
      <c r="CJI27" s="15"/>
      <c r="CJJ27" s="15"/>
      <c r="CJK27" s="15"/>
      <c r="CJL27" s="15"/>
      <c r="CJM27" s="15"/>
      <c r="CJN27" s="15"/>
      <c r="CJO27" s="15"/>
      <c r="CJP27" s="15"/>
      <c r="CJQ27" s="15"/>
      <c r="CJR27" s="15"/>
      <c r="CJS27" s="15"/>
      <c r="CJT27" s="15"/>
      <c r="CJU27" s="15"/>
      <c r="CJV27" s="15"/>
      <c r="CJW27" s="15"/>
      <c r="CJX27" s="15"/>
      <c r="CJY27" s="15"/>
      <c r="CJZ27" s="15"/>
      <c r="CKA27" s="15"/>
      <c r="CKB27" s="15"/>
      <c r="CKC27" s="15"/>
      <c r="CKD27" s="15"/>
      <c r="CKE27" s="15"/>
      <c r="CKF27" s="15"/>
      <c r="CKG27" s="15"/>
      <c r="CKH27" s="15"/>
      <c r="CKI27" s="15"/>
      <c r="CKJ27" s="15"/>
      <c r="CKK27" s="15"/>
      <c r="CKL27" s="15"/>
      <c r="CKM27" s="15"/>
      <c r="CKN27" s="15"/>
      <c r="CKO27" s="15"/>
      <c r="CKP27" s="15"/>
      <c r="CKQ27" s="15"/>
      <c r="CKR27" s="15"/>
      <c r="CKS27" s="15"/>
      <c r="CKT27" s="15"/>
      <c r="CKU27" s="15"/>
      <c r="CKV27" s="15"/>
      <c r="CKW27" s="15"/>
      <c r="CKX27" s="15"/>
      <c r="CKY27" s="15"/>
      <c r="CKZ27" s="15"/>
      <c r="CLA27" s="15"/>
      <c r="CLB27" s="15"/>
      <c r="CLC27" s="15"/>
      <c r="CLD27" s="15"/>
      <c r="CLE27" s="15"/>
      <c r="CLF27" s="15"/>
      <c r="CLG27" s="15"/>
      <c r="CLH27" s="15"/>
      <c r="CLI27" s="15"/>
      <c r="CLJ27" s="15"/>
      <c r="CLK27" s="15"/>
      <c r="CLL27" s="15"/>
      <c r="CLM27" s="15"/>
      <c r="CLN27" s="15"/>
      <c r="CLO27" s="15"/>
      <c r="CLP27" s="15"/>
      <c r="CLQ27" s="15"/>
      <c r="CLR27" s="15"/>
      <c r="CLS27" s="15"/>
      <c r="CLT27" s="15"/>
      <c r="CLU27" s="15"/>
      <c r="CLV27" s="15"/>
      <c r="CLW27" s="15"/>
      <c r="CLX27" s="15"/>
      <c r="CLY27" s="15"/>
      <c r="CLZ27" s="15"/>
      <c r="CMA27" s="15"/>
      <c r="CMB27" s="15"/>
      <c r="CMC27" s="15"/>
      <c r="CMD27" s="15"/>
      <c r="CME27" s="15"/>
      <c r="CMF27" s="15"/>
      <c r="CMG27" s="15"/>
      <c r="CMH27" s="15"/>
      <c r="CMI27" s="15"/>
      <c r="CMJ27" s="15"/>
      <c r="CMK27" s="15"/>
      <c r="CML27" s="15"/>
      <c r="CMM27" s="15"/>
      <c r="CMN27" s="15"/>
      <c r="CMO27" s="15"/>
      <c r="CMP27" s="15"/>
      <c r="CMQ27" s="15"/>
      <c r="CMR27" s="15"/>
      <c r="CMS27" s="15"/>
      <c r="CMT27" s="15"/>
      <c r="CMU27" s="15"/>
      <c r="CMV27" s="15"/>
      <c r="CMW27" s="15"/>
      <c r="CMX27" s="15"/>
      <c r="CMY27" s="15"/>
      <c r="CMZ27" s="15"/>
      <c r="CNA27" s="15"/>
      <c r="CNB27" s="15"/>
      <c r="CNC27" s="15"/>
      <c r="CND27" s="15"/>
      <c r="CNE27" s="15"/>
      <c r="CNF27" s="15"/>
      <c r="CNG27" s="15"/>
      <c r="CNH27" s="15"/>
      <c r="CNI27" s="15"/>
      <c r="CNJ27" s="15"/>
      <c r="CNK27" s="15"/>
      <c r="CNL27" s="15"/>
      <c r="CNM27" s="15"/>
      <c r="CNN27" s="15"/>
      <c r="CNO27" s="15"/>
      <c r="CNP27" s="15"/>
      <c r="CNQ27" s="15"/>
      <c r="CNR27" s="15"/>
      <c r="CNS27" s="15"/>
      <c r="CNT27" s="15"/>
      <c r="CNU27" s="15"/>
      <c r="CNV27" s="15"/>
      <c r="CNW27" s="15"/>
      <c r="CNX27" s="15"/>
      <c r="CNY27" s="15"/>
      <c r="CNZ27" s="15"/>
      <c r="COA27" s="15"/>
      <c r="COB27" s="15"/>
      <c r="COC27" s="15"/>
      <c r="COD27" s="15"/>
      <c r="COE27" s="15"/>
      <c r="COF27" s="15"/>
      <c r="COG27" s="15"/>
      <c r="COH27" s="15"/>
      <c r="COI27" s="15"/>
      <c r="COJ27" s="15"/>
      <c r="COK27" s="15"/>
      <c r="COL27" s="15"/>
      <c r="COM27" s="15"/>
      <c r="CON27" s="15"/>
      <c r="COO27" s="15"/>
      <c r="COP27" s="15"/>
      <c r="COQ27" s="15"/>
      <c r="COR27" s="15"/>
      <c r="COS27" s="15"/>
      <c r="COT27" s="15"/>
      <c r="COU27" s="15"/>
      <c r="COV27" s="15"/>
      <c r="COW27" s="15"/>
      <c r="COX27" s="15"/>
      <c r="COY27" s="15"/>
      <c r="COZ27" s="15"/>
      <c r="CPA27" s="15"/>
      <c r="CPB27" s="15"/>
      <c r="CPC27" s="15"/>
      <c r="CPD27" s="15"/>
      <c r="CPE27" s="15"/>
      <c r="CPF27" s="15"/>
      <c r="CPG27" s="15"/>
      <c r="CPH27" s="15"/>
      <c r="CPI27" s="15"/>
      <c r="CPJ27" s="15"/>
      <c r="CPK27" s="15"/>
      <c r="CPL27" s="15"/>
      <c r="CPM27" s="15"/>
      <c r="CPN27" s="15"/>
      <c r="CPO27" s="15"/>
      <c r="CPP27" s="15"/>
      <c r="CPQ27" s="15"/>
      <c r="CPR27" s="15"/>
      <c r="CPS27" s="15"/>
      <c r="CPT27" s="15"/>
      <c r="CPU27" s="15"/>
      <c r="CPV27" s="15"/>
      <c r="CPW27" s="15"/>
      <c r="CPX27" s="15"/>
      <c r="CPY27" s="15"/>
      <c r="CPZ27" s="15"/>
      <c r="CQA27" s="15"/>
      <c r="CQB27" s="15"/>
      <c r="CQC27" s="15"/>
      <c r="CQD27" s="15"/>
      <c r="CQE27" s="15"/>
      <c r="CQF27" s="15"/>
      <c r="CQG27" s="15"/>
      <c r="CQH27" s="15"/>
      <c r="CQI27" s="15"/>
      <c r="CQJ27" s="15"/>
      <c r="CQK27" s="15"/>
      <c r="CQL27" s="15"/>
      <c r="CQM27" s="15"/>
      <c r="CQN27" s="15"/>
      <c r="CQO27" s="15"/>
      <c r="CQP27" s="15"/>
      <c r="CQQ27" s="15"/>
      <c r="CQR27" s="15"/>
      <c r="CQS27" s="15"/>
      <c r="CQT27" s="15"/>
      <c r="CQU27" s="15"/>
      <c r="CQV27" s="15"/>
      <c r="CQW27" s="15"/>
      <c r="CQX27" s="15"/>
      <c r="CQY27" s="15"/>
      <c r="CQZ27" s="15"/>
      <c r="CRA27" s="15"/>
      <c r="CRB27" s="15"/>
      <c r="CRC27" s="15"/>
      <c r="CRD27" s="15"/>
      <c r="CRE27" s="15"/>
      <c r="CRF27" s="15"/>
      <c r="CRG27" s="15"/>
      <c r="CRH27" s="15"/>
      <c r="CRI27" s="15"/>
      <c r="CRJ27" s="15"/>
      <c r="CRK27" s="15"/>
      <c r="CRL27" s="15"/>
      <c r="CRM27" s="15"/>
      <c r="CRN27" s="15"/>
      <c r="CRO27" s="15"/>
      <c r="CRP27" s="15"/>
      <c r="CRQ27" s="15"/>
      <c r="CRR27" s="15"/>
      <c r="CRS27" s="15"/>
      <c r="CRT27" s="15"/>
      <c r="CRU27" s="15"/>
      <c r="CRV27" s="15"/>
      <c r="CRW27" s="15"/>
      <c r="CRX27" s="15"/>
      <c r="CRY27" s="15"/>
      <c r="CRZ27" s="15"/>
      <c r="CSA27" s="15"/>
      <c r="CSB27" s="15"/>
      <c r="CSC27" s="15"/>
      <c r="CSD27" s="15"/>
      <c r="CSE27" s="15"/>
      <c r="CSF27" s="15"/>
      <c r="CSG27" s="15"/>
      <c r="CSH27" s="15"/>
      <c r="CSI27" s="15"/>
      <c r="CSJ27" s="15"/>
      <c r="CSK27" s="15"/>
      <c r="CSL27" s="15"/>
      <c r="CSM27" s="15"/>
      <c r="CSN27" s="15"/>
      <c r="CSO27" s="15"/>
      <c r="CSP27" s="15"/>
      <c r="CSQ27" s="15"/>
      <c r="CSR27" s="15"/>
      <c r="CSS27" s="15"/>
      <c r="CST27" s="15"/>
      <c r="CSU27" s="15"/>
      <c r="CSV27" s="15"/>
      <c r="CSW27" s="15"/>
      <c r="CSX27" s="15"/>
      <c r="CSY27" s="15"/>
      <c r="CSZ27" s="15"/>
      <c r="CTA27" s="15"/>
      <c r="CTB27" s="15"/>
      <c r="CTC27" s="15"/>
      <c r="CTD27" s="15"/>
      <c r="CTE27" s="15"/>
      <c r="CTF27" s="15"/>
      <c r="CTG27" s="15"/>
      <c r="CTH27" s="15"/>
      <c r="CTI27" s="15"/>
      <c r="CTJ27" s="15"/>
      <c r="CTK27" s="15"/>
      <c r="CTL27" s="15"/>
      <c r="CTM27" s="15"/>
      <c r="CTN27" s="15"/>
      <c r="CTO27" s="15"/>
      <c r="CTP27" s="15"/>
      <c r="CTQ27" s="15"/>
      <c r="CTR27" s="15"/>
      <c r="CTS27" s="15"/>
      <c r="CTT27" s="15"/>
      <c r="CTU27" s="15"/>
      <c r="CTV27" s="15"/>
      <c r="CTW27" s="15"/>
      <c r="CTX27" s="15"/>
      <c r="CTY27" s="15"/>
      <c r="CTZ27" s="15"/>
      <c r="CUA27" s="15"/>
      <c r="CUB27" s="15"/>
      <c r="CUC27" s="15"/>
      <c r="CUD27" s="15"/>
      <c r="CUE27" s="15"/>
      <c r="CUF27" s="15"/>
      <c r="CUG27" s="15"/>
      <c r="CUH27" s="15"/>
      <c r="CUI27" s="15"/>
      <c r="CUJ27" s="15"/>
      <c r="CUK27" s="15"/>
      <c r="CUL27" s="15"/>
      <c r="CUM27" s="15"/>
      <c r="CUN27" s="15"/>
      <c r="CUO27" s="15"/>
      <c r="CUP27" s="15"/>
      <c r="CUQ27" s="15"/>
      <c r="CUR27" s="15"/>
      <c r="CUS27" s="15"/>
      <c r="CUT27" s="15"/>
    </row>
    <row r="28" spans="1:2594" s="15" customFormat="1" ht="15" customHeight="1" x14ac:dyDescent="0.15">
      <c r="A28" s="505" t="s">
        <v>64</v>
      </c>
      <c r="B28" s="56" t="s">
        <v>158</v>
      </c>
      <c r="C28" s="97" t="s">
        <v>210</v>
      </c>
      <c r="D28" s="44">
        <v>19.600050000000003</v>
      </c>
      <c r="E28" s="44">
        <v>3481.4229999999998</v>
      </c>
      <c r="F28" s="44">
        <v>20.672450000000001</v>
      </c>
      <c r="G28" s="46">
        <v>3674</v>
      </c>
      <c r="H28" s="44">
        <v>0</v>
      </c>
      <c r="I28" s="44">
        <v>0</v>
      </c>
      <c r="J28" s="44">
        <v>0.11600000000000001</v>
      </c>
      <c r="K28" s="129">
        <v>20.239999999999998</v>
      </c>
      <c r="L28" s="189"/>
      <c r="M28" s="190"/>
      <c r="N28" s="601" t="str">
        <f t="shared" si="11"/>
        <v>6.C</v>
      </c>
      <c r="O28" s="35" t="str">
        <f t="shared" si="12"/>
        <v>Хвойные породы</v>
      </c>
      <c r="P28" s="97" t="s">
        <v>210</v>
      </c>
      <c r="Q28" s="173"/>
      <c r="R28" s="173"/>
      <c r="S28" s="173"/>
      <c r="T28" s="173"/>
      <c r="U28" s="173"/>
      <c r="V28" s="173"/>
      <c r="W28" s="173"/>
      <c r="X28" s="198"/>
      <c r="Y28" s="191" t="s">
        <v>0</v>
      </c>
      <c r="Z28" s="298" t="str">
        <f t="shared" si="4"/>
        <v>6.C</v>
      </c>
      <c r="AA28" s="35" t="str">
        <f t="shared" si="19"/>
        <v>Хвойные породы</v>
      </c>
      <c r="AB28" s="97" t="s">
        <v>210</v>
      </c>
      <c r="AC28" s="296">
        <f>IF(ISNUMBER('CB1-Производство'!D40+D28-H28),'CB1-Производство'!D40+D28-H28,IF(ISNUMBER(H28-D28),"NT " &amp; H28-D28,"…"))</f>
        <v>19.600050000000003</v>
      </c>
      <c r="AD28" s="231">
        <f>IF(ISNUMBER('CB1-Производство'!E40+F28-J28),'CB1-Производство'!E40+F28-J28,IF(ISNUMBER(J28-F28),"NT " &amp; J28-F28,"…"))</f>
        <v>20.556450000000002</v>
      </c>
    </row>
    <row r="29" spans="1:2594" s="15" customFormat="1" ht="15" customHeight="1" x14ac:dyDescent="0.15">
      <c r="A29" s="505" t="s">
        <v>65</v>
      </c>
      <c r="B29" s="56" t="s">
        <v>159</v>
      </c>
      <c r="C29" s="97" t="s">
        <v>210</v>
      </c>
      <c r="D29" s="44">
        <v>1.2621600000000002</v>
      </c>
      <c r="E29" s="44">
        <v>196.934</v>
      </c>
      <c r="F29" s="44">
        <v>2.6998799999999998</v>
      </c>
      <c r="G29" s="46">
        <v>349.39299999999997</v>
      </c>
      <c r="H29" s="44">
        <v>5.0528999999999993</v>
      </c>
      <c r="I29" s="44">
        <v>890.13199999999995</v>
      </c>
      <c r="J29" s="44">
        <v>4.5062299999999995</v>
      </c>
      <c r="K29" s="129">
        <v>1171.17</v>
      </c>
      <c r="L29" s="189"/>
      <c r="M29" s="190"/>
      <c r="N29" s="601" t="str">
        <f t="shared" si="11"/>
        <v>6.NC</v>
      </c>
      <c r="O29" s="35" t="str">
        <f t="shared" si="12"/>
        <v>Лиственные породы</v>
      </c>
      <c r="P29" s="97" t="s">
        <v>210</v>
      </c>
      <c r="Q29" s="173"/>
      <c r="R29" s="173"/>
      <c r="S29" s="173"/>
      <c r="T29" s="173"/>
      <c r="U29" s="173"/>
      <c r="V29" s="173"/>
      <c r="W29" s="173"/>
      <c r="X29" s="198"/>
      <c r="Y29" s="191"/>
      <c r="Z29" s="298" t="str">
        <f t="shared" si="4"/>
        <v>6.NC</v>
      </c>
      <c r="AA29" s="35" t="str">
        <f t="shared" si="19"/>
        <v>Лиственные породы</v>
      </c>
      <c r="AB29" s="97" t="s">
        <v>210</v>
      </c>
      <c r="AC29" s="226">
        <f>IF(ISNUMBER('CB1-Производство'!D41+D29-H29),'CB1-Производство'!D41+D29-H29,IF(ISNUMBER(H29-D29),"NT " &amp; H29-D29,"…"))</f>
        <v>-2.7907399999999991</v>
      </c>
      <c r="AD29" s="231">
        <f>IF(ISNUMBER('CB1-Производство'!E41+F29-J29),'CB1-Производство'!E41+F29-J29,IF(ISNUMBER(J29-F29),"NT " &amp; J29-F29,"…"))</f>
        <v>-1.4063499999999998</v>
      </c>
    </row>
    <row r="30" spans="1:2594" s="15" customFormat="1" ht="12" customHeight="1" x14ac:dyDescent="0.15">
      <c r="A30" s="509" t="s">
        <v>66</v>
      </c>
      <c r="B30" s="58" t="s">
        <v>160</v>
      </c>
      <c r="C30" s="97" t="s">
        <v>210</v>
      </c>
      <c r="D30" s="44">
        <v>0.65434999999999988</v>
      </c>
      <c r="E30" s="44">
        <v>116.747</v>
      </c>
      <c r="F30" s="44">
        <v>0.15580000000000002</v>
      </c>
      <c r="G30" s="46">
        <v>35.351999999999997</v>
      </c>
      <c r="H30" s="44">
        <v>0.10453999999999999</v>
      </c>
      <c r="I30" s="44">
        <v>179.83199999999999</v>
      </c>
      <c r="J30" s="44">
        <v>0</v>
      </c>
      <c r="K30" s="129">
        <v>0</v>
      </c>
      <c r="L30" s="189"/>
      <c r="M30" s="190"/>
      <c r="N30" s="607" t="str">
        <f t="shared" si="11"/>
        <v>6.NC.T</v>
      </c>
      <c r="O30" s="36" t="str">
        <f t="shared" si="12"/>
        <v>в том числе тропические породы</v>
      </c>
      <c r="P30" s="97" t="s">
        <v>210</v>
      </c>
      <c r="Q30" s="178" t="str">
        <f t="shared" ref="Q30:X30" si="21">IF(AND(ISNUMBER(D30/D29),D30&gt;D29),"&gt; 5.NC !!","")</f>
        <v/>
      </c>
      <c r="R30" s="178" t="str">
        <f t="shared" si="21"/>
        <v/>
      </c>
      <c r="S30" s="178" t="str">
        <f t="shared" si="21"/>
        <v/>
      </c>
      <c r="T30" s="178" t="str">
        <f t="shared" si="21"/>
        <v/>
      </c>
      <c r="U30" s="178" t="str">
        <f t="shared" si="21"/>
        <v/>
      </c>
      <c r="V30" s="178" t="str">
        <f t="shared" si="21"/>
        <v/>
      </c>
      <c r="W30" s="178" t="str">
        <f t="shared" si="21"/>
        <v/>
      </c>
      <c r="X30" s="178" t="str">
        <f t="shared" si="21"/>
        <v/>
      </c>
      <c r="Y30" s="191"/>
      <c r="Z30" s="297" t="str">
        <f t="shared" si="4"/>
        <v>6.NC.T</v>
      </c>
      <c r="AA30" s="36" t="str">
        <f t="shared" si="19"/>
        <v>в том числе тропические породы</v>
      </c>
      <c r="AB30" s="97" t="s">
        <v>210</v>
      </c>
      <c r="AC30" s="226">
        <f>IF(ISNUMBER('CB1-Производство'!D42+D30-H30),'CB1-Производство'!D42+D30-H30,IF(ISNUMBER(H30-D30),"NT " &amp; H30-D30,"…"))</f>
        <v>0.54980999999999991</v>
      </c>
      <c r="AD30" s="231">
        <f>IF(ISNUMBER('CB1-Производство'!E42+F30-J30),'CB1-Производство'!E42+F30-J30,IF(ISNUMBER(J30-F30),"NT " &amp; J30-F30,"…"))</f>
        <v>0.15580000000000002</v>
      </c>
      <c r="AE30" s="15" t="s">
        <v>0</v>
      </c>
    </row>
    <row r="31" spans="1:2594" s="103" customFormat="1" ht="15" customHeight="1" x14ac:dyDescent="0.15">
      <c r="A31" s="508" t="s">
        <v>67</v>
      </c>
      <c r="B31" s="414" t="s">
        <v>175</v>
      </c>
      <c r="C31" s="410" t="s">
        <v>210</v>
      </c>
      <c r="D31" s="105">
        <v>6.2420000000000003E-2</v>
      </c>
      <c r="E31" s="105">
        <v>133.67400000000001</v>
      </c>
      <c r="F31" s="105">
        <v>1.49901</v>
      </c>
      <c r="G31" s="106">
        <v>192.19</v>
      </c>
      <c r="H31" s="105">
        <v>0</v>
      </c>
      <c r="I31" s="105">
        <v>0</v>
      </c>
      <c r="J31" s="105">
        <v>0</v>
      </c>
      <c r="K31" s="133">
        <v>0</v>
      </c>
      <c r="L31" s="189"/>
      <c r="M31" s="190"/>
      <c r="N31" s="605" t="str">
        <f t="shared" ref="N31:O34" si="22">A31</f>
        <v>7</v>
      </c>
      <c r="O31" s="104" t="str">
        <f t="shared" si="22"/>
        <v>ШПОН</v>
      </c>
      <c r="P31" s="410" t="s">
        <v>210</v>
      </c>
      <c r="Q31" s="361">
        <f>D31-(D32+D33)</f>
        <v>0</v>
      </c>
      <c r="R31" s="177">
        <f t="shared" ref="R31:X31" si="23">E31-(E32+E33)</f>
        <v>0</v>
      </c>
      <c r="S31" s="177">
        <f t="shared" si="23"/>
        <v>0</v>
      </c>
      <c r="T31" s="177">
        <f t="shared" si="23"/>
        <v>0</v>
      </c>
      <c r="U31" s="177">
        <f t="shared" si="23"/>
        <v>0</v>
      </c>
      <c r="V31" s="177">
        <f t="shared" si="23"/>
        <v>0</v>
      </c>
      <c r="W31" s="177">
        <f t="shared" si="23"/>
        <v>0</v>
      </c>
      <c r="X31" s="606">
        <f t="shared" si="23"/>
        <v>0</v>
      </c>
      <c r="Y31" s="210"/>
      <c r="Z31" s="218" t="str">
        <f t="shared" ref="Z31:AA34" si="24">A31</f>
        <v>7</v>
      </c>
      <c r="AA31" s="104" t="str">
        <f t="shared" si="24"/>
        <v>ШПОН</v>
      </c>
      <c r="AB31" s="410" t="s">
        <v>210</v>
      </c>
      <c r="AC31" s="222">
        <f>IF(ISNUMBER('CB1-Производство'!D43+D31-H31),'CB1-Производство'!D43+D31-H31,IF(ISNUMBER(H31-D31),"NT " &amp; H31-D31,"…"))</f>
        <v>6.2420000000000003E-2</v>
      </c>
      <c r="AD31" s="223">
        <f>IF(ISNUMBER('CB1-Производство'!E43+F31-J31),'CB1-Производство'!E43+F31-J31,IF(ISNUMBER(J31-F31),"NT " &amp; J31-F31,"…"))</f>
        <v>1.49901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  <c r="ALM31" s="15"/>
      <c r="ALN31" s="15"/>
      <c r="ALO31" s="15"/>
      <c r="ALP31" s="15"/>
      <c r="ALQ31" s="15"/>
      <c r="ALR31" s="15"/>
      <c r="ALS31" s="15"/>
      <c r="ALT31" s="15"/>
      <c r="ALU31" s="15"/>
      <c r="ALV31" s="15"/>
      <c r="ALW31" s="15"/>
      <c r="ALX31" s="15"/>
      <c r="ALY31" s="15"/>
      <c r="ALZ31" s="15"/>
      <c r="AMA31" s="15"/>
      <c r="AMB31" s="15"/>
      <c r="AMC31" s="15"/>
      <c r="AMD31" s="15"/>
      <c r="AME31" s="15"/>
      <c r="AMF31" s="15"/>
      <c r="AMG31" s="15"/>
      <c r="AMH31" s="15"/>
      <c r="AMI31" s="15"/>
      <c r="AMJ31" s="15"/>
      <c r="AMK31" s="15"/>
      <c r="AML31" s="15"/>
      <c r="AMM31" s="15"/>
      <c r="AMN31" s="15"/>
      <c r="AMO31" s="15"/>
      <c r="AMP31" s="15"/>
      <c r="AMQ31" s="15"/>
      <c r="AMR31" s="15"/>
      <c r="AMS31" s="15"/>
      <c r="AMT31" s="15"/>
      <c r="AMU31" s="15"/>
      <c r="AMV31" s="15"/>
      <c r="AMW31" s="15"/>
      <c r="AMX31" s="15"/>
      <c r="AMY31" s="15"/>
      <c r="AMZ31" s="15"/>
      <c r="ANA31" s="15"/>
      <c r="ANB31" s="15"/>
      <c r="ANC31" s="15"/>
      <c r="AND31" s="15"/>
      <c r="ANE31" s="15"/>
      <c r="ANF31" s="15"/>
      <c r="ANG31" s="15"/>
      <c r="ANH31" s="15"/>
      <c r="ANI31" s="15"/>
      <c r="ANJ31" s="15"/>
      <c r="ANK31" s="15"/>
      <c r="ANL31" s="15"/>
      <c r="ANM31" s="15"/>
      <c r="ANN31" s="15"/>
      <c r="ANO31" s="15"/>
      <c r="ANP31" s="15"/>
      <c r="ANQ31" s="15"/>
      <c r="ANR31" s="15"/>
      <c r="ANS31" s="15"/>
      <c r="ANT31" s="15"/>
      <c r="ANU31" s="15"/>
      <c r="ANV31" s="15"/>
      <c r="ANW31" s="15"/>
      <c r="ANX31" s="15"/>
      <c r="ANY31" s="15"/>
      <c r="ANZ31" s="15"/>
      <c r="AOA31" s="15"/>
      <c r="AOB31" s="15"/>
      <c r="AOC31" s="15"/>
      <c r="AOD31" s="15"/>
      <c r="AOE31" s="15"/>
      <c r="AOF31" s="15"/>
      <c r="AOG31" s="15"/>
      <c r="AOH31" s="15"/>
      <c r="AOI31" s="15"/>
      <c r="AOJ31" s="15"/>
      <c r="AOK31" s="15"/>
      <c r="AOL31" s="15"/>
      <c r="AOM31" s="15"/>
      <c r="AON31" s="15"/>
      <c r="AOO31" s="15"/>
      <c r="AOP31" s="15"/>
      <c r="AOQ31" s="15"/>
      <c r="AOR31" s="15"/>
      <c r="AOS31" s="15"/>
      <c r="AOT31" s="15"/>
      <c r="AOU31" s="15"/>
      <c r="AOV31" s="15"/>
      <c r="AOW31" s="15"/>
      <c r="AOX31" s="15"/>
      <c r="AOY31" s="15"/>
      <c r="AOZ31" s="15"/>
      <c r="APA31" s="15"/>
      <c r="APB31" s="15"/>
      <c r="APC31" s="15"/>
      <c r="APD31" s="15"/>
      <c r="APE31" s="15"/>
      <c r="APF31" s="15"/>
      <c r="APG31" s="15"/>
      <c r="APH31" s="15"/>
      <c r="API31" s="15"/>
      <c r="APJ31" s="15"/>
      <c r="APK31" s="15"/>
      <c r="APL31" s="15"/>
      <c r="APM31" s="15"/>
      <c r="APN31" s="15"/>
      <c r="APO31" s="15"/>
      <c r="APP31" s="15"/>
      <c r="APQ31" s="15"/>
      <c r="APR31" s="15"/>
      <c r="APS31" s="15"/>
      <c r="APT31" s="15"/>
      <c r="APU31" s="15"/>
      <c r="APV31" s="15"/>
      <c r="APW31" s="15"/>
      <c r="APX31" s="15"/>
      <c r="APY31" s="15"/>
      <c r="APZ31" s="15"/>
      <c r="AQA31" s="15"/>
      <c r="AQB31" s="15"/>
      <c r="AQC31" s="15"/>
      <c r="AQD31" s="15"/>
      <c r="AQE31" s="15"/>
      <c r="AQF31" s="15"/>
      <c r="AQG31" s="15"/>
      <c r="AQH31" s="15"/>
      <c r="AQI31" s="15"/>
      <c r="AQJ31" s="15"/>
      <c r="AQK31" s="15"/>
      <c r="AQL31" s="15"/>
      <c r="AQM31" s="15"/>
      <c r="AQN31" s="15"/>
      <c r="AQO31" s="15"/>
      <c r="AQP31" s="15"/>
      <c r="AQQ31" s="15"/>
      <c r="AQR31" s="15"/>
      <c r="AQS31" s="15"/>
      <c r="AQT31" s="15"/>
      <c r="AQU31" s="15"/>
      <c r="AQV31" s="15"/>
      <c r="AQW31" s="15"/>
      <c r="AQX31" s="15"/>
      <c r="AQY31" s="15"/>
      <c r="AQZ31" s="15"/>
      <c r="ARA31" s="15"/>
      <c r="ARB31" s="15"/>
      <c r="ARC31" s="15"/>
      <c r="ARD31" s="15"/>
      <c r="ARE31" s="15"/>
      <c r="ARF31" s="15"/>
      <c r="ARG31" s="15"/>
      <c r="ARH31" s="15"/>
      <c r="ARI31" s="15"/>
      <c r="ARJ31" s="15"/>
      <c r="ARK31" s="15"/>
      <c r="ARL31" s="15"/>
      <c r="ARM31" s="15"/>
      <c r="ARN31" s="15"/>
      <c r="ARO31" s="15"/>
      <c r="ARP31" s="15"/>
      <c r="ARQ31" s="15"/>
      <c r="ARR31" s="15"/>
      <c r="ARS31" s="15"/>
      <c r="ART31" s="15"/>
      <c r="ARU31" s="15"/>
      <c r="ARV31" s="15"/>
      <c r="ARW31" s="15"/>
      <c r="ARX31" s="15"/>
      <c r="ARY31" s="15"/>
      <c r="ARZ31" s="15"/>
      <c r="ASA31" s="15"/>
      <c r="ASB31" s="15"/>
      <c r="ASC31" s="15"/>
      <c r="ASD31" s="15"/>
      <c r="ASE31" s="15"/>
      <c r="ASF31" s="15"/>
      <c r="ASG31" s="15"/>
      <c r="ASH31" s="15"/>
      <c r="ASI31" s="15"/>
      <c r="ASJ31" s="15"/>
      <c r="ASK31" s="15"/>
      <c r="ASL31" s="15"/>
      <c r="ASM31" s="15"/>
      <c r="ASN31" s="15"/>
      <c r="ASO31" s="15"/>
      <c r="ASP31" s="15"/>
      <c r="ASQ31" s="15"/>
      <c r="ASR31" s="15"/>
      <c r="ASS31" s="15"/>
      <c r="AST31" s="15"/>
      <c r="ASU31" s="15"/>
      <c r="ASV31" s="15"/>
      <c r="ASW31" s="15"/>
      <c r="ASX31" s="15"/>
      <c r="ASY31" s="15"/>
      <c r="ASZ31" s="15"/>
      <c r="ATA31" s="15"/>
      <c r="ATB31" s="15"/>
      <c r="ATC31" s="15"/>
      <c r="ATD31" s="15"/>
      <c r="ATE31" s="15"/>
      <c r="ATF31" s="15"/>
      <c r="ATG31" s="15"/>
      <c r="ATH31" s="15"/>
      <c r="ATI31" s="15"/>
      <c r="ATJ31" s="15"/>
      <c r="ATK31" s="15"/>
      <c r="ATL31" s="15"/>
      <c r="ATM31" s="15"/>
      <c r="ATN31" s="15"/>
      <c r="ATO31" s="15"/>
      <c r="ATP31" s="15"/>
      <c r="ATQ31" s="15"/>
      <c r="ATR31" s="15"/>
      <c r="ATS31" s="15"/>
      <c r="ATT31" s="15"/>
      <c r="ATU31" s="15"/>
      <c r="ATV31" s="15"/>
      <c r="ATW31" s="15"/>
      <c r="ATX31" s="15"/>
      <c r="ATY31" s="15"/>
      <c r="ATZ31" s="15"/>
      <c r="AUA31" s="15"/>
      <c r="AUB31" s="15"/>
      <c r="AUC31" s="15"/>
      <c r="AUD31" s="15"/>
      <c r="AUE31" s="15"/>
      <c r="AUF31" s="15"/>
      <c r="AUG31" s="15"/>
      <c r="AUH31" s="15"/>
      <c r="AUI31" s="15"/>
      <c r="AUJ31" s="15"/>
      <c r="AUK31" s="15"/>
      <c r="AUL31" s="15"/>
      <c r="AUM31" s="15"/>
      <c r="AUN31" s="15"/>
      <c r="AUO31" s="15"/>
      <c r="AUP31" s="15"/>
      <c r="AUQ31" s="15"/>
      <c r="AUR31" s="15"/>
      <c r="AUS31" s="15"/>
      <c r="AUT31" s="15"/>
      <c r="AUU31" s="15"/>
      <c r="AUV31" s="15"/>
      <c r="AUW31" s="15"/>
      <c r="AUX31" s="15"/>
      <c r="AUY31" s="15"/>
      <c r="AUZ31" s="15"/>
      <c r="AVA31" s="15"/>
      <c r="AVB31" s="15"/>
      <c r="AVC31" s="15"/>
      <c r="AVD31" s="15"/>
      <c r="AVE31" s="15"/>
      <c r="AVF31" s="15"/>
      <c r="AVG31" s="15"/>
      <c r="AVH31" s="15"/>
      <c r="AVI31" s="15"/>
      <c r="AVJ31" s="15"/>
      <c r="AVK31" s="15"/>
      <c r="AVL31" s="15"/>
      <c r="AVM31" s="15"/>
      <c r="AVN31" s="15"/>
      <c r="AVO31" s="15"/>
      <c r="AVP31" s="15"/>
      <c r="AVQ31" s="15"/>
      <c r="AVR31" s="15"/>
      <c r="AVS31" s="15"/>
      <c r="AVT31" s="15"/>
      <c r="AVU31" s="15"/>
      <c r="AVV31" s="15"/>
      <c r="AVW31" s="15"/>
      <c r="AVX31" s="15"/>
      <c r="AVY31" s="15"/>
      <c r="AVZ31" s="15"/>
      <c r="AWA31" s="15"/>
      <c r="AWB31" s="15"/>
      <c r="AWC31" s="15"/>
      <c r="AWD31" s="15"/>
      <c r="AWE31" s="15"/>
      <c r="AWF31" s="15"/>
      <c r="AWG31" s="15"/>
      <c r="AWH31" s="15"/>
      <c r="AWI31" s="15"/>
      <c r="AWJ31" s="15"/>
      <c r="AWK31" s="15"/>
      <c r="AWL31" s="15"/>
      <c r="AWM31" s="15"/>
      <c r="AWN31" s="15"/>
      <c r="AWO31" s="15"/>
      <c r="AWP31" s="15"/>
      <c r="AWQ31" s="15"/>
      <c r="AWR31" s="15"/>
      <c r="AWS31" s="15"/>
      <c r="AWT31" s="15"/>
      <c r="AWU31" s="15"/>
      <c r="AWV31" s="15"/>
      <c r="AWW31" s="15"/>
      <c r="AWX31" s="15"/>
      <c r="AWY31" s="15"/>
      <c r="AWZ31" s="15"/>
      <c r="AXA31" s="15"/>
      <c r="AXB31" s="15"/>
      <c r="AXC31" s="15"/>
      <c r="AXD31" s="15"/>
      <c r="AXE31" s="15"/>
      <c r="AXF31" s="15"/>
      <c r="AXG31" s="15"/>
      <c r="AXH31" s="15"/>
      <c r="AXI31" s="15"/>
      <c r="AXJ31" s="15"/>
      <c r="AXK31" s="15"/>
      <c r="AXL31" s="15"/>
      <c r="AXM31" s="15"/>
      <c r="AXN31" s="15"/>
      <c r="AXO31" s="15"/>
      <c r="AXP31" s="15"/>
      <c r="AXQ31" s="15"/>
      <c r="AXR31" s="15"/>
      <c r="AXS31" s="15"/>
      <c r="AXT31" s="15"/>
      <c r="AXU31" s="15"/>
      <c r="AXV31" s="15"/>
      <c r="AXW31" s="15"/>
      <c r="AXX31" s="15"/>
      <c r="AXY31" s="15"/>
      <c r="AXZ31" s="15"/>
      <c r="AYA31" s="15"/>
      <c r="AYB31" s="15"/>
      <c r="AYC31" s="15"/>
      <c r="AYD31" s="15"/>
      <c r="AYE31" s="15"/>
      <c r="AYF31" s="15"/>
      <c r="AYG31" s="15"/>
      <c r="AYH31" s="15"/>
      <c r="AYI31" s="15"/>
      <c r="AYJ31" s="15"/>
      <c r="AYK31" s="15"/>
      <c r="AYL31" s="15"/>
      <c r="AYM31" s="15"/>
      <c r="AYN31" s="15"/>
      <c r="AYO31" s="15"/>
      <c r="AYP31" s="15"/>
      <c r="AYQ31" s="15"/>
      <c r="AYR31" s="15"/>
      <c r="AYS31" s="15"/>
      <c r="AYT31" s="15"/>
      <c r="AYU31" s="15"/>
      <c r="AYV31" s="15"/>
      <c r="AYW31" s="15"/>
      <c r="AYX31" s="15"/>
      <c r="AYY31" s="15"/>
      <c r="AYZ31" s="15"/>
      <c r="AZA31" s="15"/>
      <c r="AZB31" s="15"/>
      <c r="AZC31" s="15"/>
      <c r="AZD31" s="15"/>
      <c r="AZE31" s="15"/>
      <c r="AZF31" s="15"/>
      <c r="AZG31" s="15"/>
      <c r="AZH31" s="15"/>
      <c r="AZI31" s="15"/>
      <c r="AZJ31" s="15"/>
      <c r="AZK31" s="15"/>
      <c r="AZL31" s="15"/>
      <c r="AZM31" s="15"/>
      <c r="AZN31" s="15"/>
      <c r="AZO31" s="15"/>
      <c r="AZP31" s="15"/>
      <c r="AZQ31" s="15"/>
      <c r="AZR31" s="15"/>
      <c r="AZS31" s="15"/>
      <c r="AZT31" s="15"/>
      <c r="AZU31" s="15"/>
      <c r="AZV31" s="15"/>
      <c r="AZW31" s="15"/>
      <c r="AZX31" s="15"/>
      <c r="AZY31" s="15"/>
      <c r="AZZ31" s="15"/>
      <c r="BAA31" s="15"/>
      <c r="BAB31" s="15"/>
      <c r="BAC31" s="15"/>
      <c r="BAD31" s="15"/>
      <c r="BAE31" s="15"/>
      <c r="BAF31" s="15"/>
      <c r="BAG31" s="15"/>
      <c r="BAH31" s="15"/>
      <c r="BAI31" s="15"/>
      <c r="BAJ31" s="15"/>
      <c r="BAK31" s="15"/>
      <c r="BAL31" s="15"/>
      <c r="BAM31" s="15"/>
      <c r="BAN31" s="15"/>
      <c r="BAO31" s="15"/>
      <c r="BAP31" s="15"/>
      <c r="BAQ31" s="15"/>
      <c r="BAR31" s="15"/>
      <c r="BAS31" s="15"/>
      <c r="BAT31" s="15"/>
      <c r="BAU31" s="15"/>
      <c r="BAV31" s="15"/>
      <c r="BAW31" s="15"/>
      <c r="BAX31" s="15"/>
      <c r="BAY31" s="15"/>
      <c r="BAZ31" s="15"/>
      <c r="BBA31" s="15"/>
      <c r="BBB31" s="15"/>
      <c r="BBC31" s="15"/>
      <c r="BBD31" s="15"/>
      <c r="BBE31" s="15"/>
      <c r="BBF31" s="15"/>
      <c r="BBG31" s="15"/>
      <c r="BBH31" s="15"/>
      <c r="BBI31" s="15"/>
      <c r="BBJ31" s="15"/>
      <c r="BBK31" s="15"/>
      <c r="BBL31" s="15"/>
      <c r="BBM31" s="15"/>
      <c r="BBN31" s="15"/>
      <c r="BBO31" s="15"/>
      <c r="BBP31" s="15"/>
      <c r="BBQ31" s="15"/>
      <c r="BBR31" s="15"/>
      <c r="BBS31" s="15"/>
      <c r="BBT31" s="15"/>
      <c r="BBU31" s="15"/>
      <c r="BBV31" s="15"/>
      <c r="BBW31" s="15"/>
      <c r="BBX31" s="15"/>
      <c r="BBY31" s="15"/>
      <c r="BBZ31" s="15"/>
      <c r="BCA31" s="15"/>
      <c r="BCB31" s="15"/>
      <c r="BCC31" s="15"/>
      <c r="BCD31" s="15"/>
      <c r="BCE31" s="15"/>
      <c r="BCF31" s="15"/>
      <c r="BCG31" s="15"/>
      <c r="BCH31" s="15"/>
      <c r="BCI31" s="15"/>
      <c r="BCJ31" s="15"/>
      <c r="BCK31" s="15"/>
      <c r="BCL31" s="15"/>
      <c r="BCM31" s="15"/>
      <c r="BCN31" s="15"/>
      <c r="BCO31" s="15"/>
      <c r="BCP31" s="15"/>
      <c r="BCQ31" s="15"/>
      <c r="BCR31" s="15"/>
      <c r="BCS31" s="15"/>
      <c r="BCT31" s="15"/>
      <c r="BCU31" s="15"/>
      <c r="BCV31" s="15"/>
      <c r="BCW31" s="15"/>
      <c r="BCX31" s="15"/>
      <c r="BCY31" s="15"/>
      <c r="BCZ31" s="15"/>
      <c r="BDA31" s="15"/>
      <c r="BDB31" s="15"/>
      <c r="BDC31" s="15"/>
      <c r="BDD31" s="15"/>
      <c r="BDE31" s="15"/>
      <c r="BDF31" s="15"/>
      <c r="BDG31" s="15"/>
      <c r="BDH31" s="15"/>
      <c r="BDI31" s="15"/>
      <c r="BDJ31" s="15"/>
      <c r="BDK31" s="15"/>
      <c r="BDL31" s="15"/>
      <c r="BDM31" s="15"/>
      <c r="BDN31" s="15"/>
      <c r="BDO31" s="15"/>
      <c r="BDP31" s="15"/>
      <c r="BDQ31" s="15"/>
      <c r="BDR31" s="15"/>
      <c r="BDS31" s="15"/>
      <c r="BDT31" s="15"/>
      <c r="BDU31" s="15"/>
      <c r="BDV31" s="15"/>
      <c r="BDW31" s="15"/>
      <c r="BDX31" s="15"/>
      <c r="BDY31" s="15"/>
      <c r="BDZ31" s="15"/>
      <c r="BEA31" s="15"/>
      <c r="BEB31" s="15"/>
      <c r="BEC31" s="15"/>
      <c r="BED31" s="15"/>
      <c r="BEE31" s="15"/>
      <c r="BEF31" s="15"/>
      <c r="BEG31" s="15"/>
      <c r="BEH31" s="15"/>
      <c r="BEI31" s="15"/>
      <c r="BEJ31" s="15"/>
      <c r="BEK31" s="15"/>
      <c r="BEL31" s="15"/>
      <c r="BEM31" s="15"/>
      <c r="BEN31" s="15"/>
      <c r="BEO31" s="15"/>
      <c r="BEP31" s="15"/>
      <c r="BEQ31" s="15"/>
      <c r="BER31" s="15"/>
      <c r="BES31" s="15"/>
      <c r="BET31" s="15"/>
      <c r="BEU31" s="15"/>
      <c r="BEV31" s="15"/>
      <c r="BEW31" s="15"/>
      <c r="BEX31" s="15"/>
      <c r="BEY31" s="15"/>
      <c r="BEZ31" s="15"/>
      <c r="BFA31" s="15"/>
      <c r="BFB31" s="15"/>
      <c r="BFC31" s="15"/>
      <c r="BFD31" s="15"/>
      <c r="BFE31" s="15"/>
      <c r="BFF31" s="15"/>
      <c r="BFG31" s="15"/>
      <c r="BFH31" s="15"/>
      <c r="BFI31" s="15"/>
      <c r="BFJ31" s="15"/>
      <c r="BFK31" s="15"/>
      <c r="BFL31" s="15"/>
      <c r="BFM31" s="15"/>
      <c r="BFN31" s="15"/>
      <c r="BFO31" s="15"/>
      <c r="BFP31" s="15"/>
      <c r="BFQ31" s="15"/>
      <c r="BFR31" s="15"/>
      <c r="BFS31" s="15"/>
      <c r="BFT31" s="15"/>
      <c r="BFU31" s="15"/>
      <c r="BFV31" s="15"/>
      <c r="BFW31" s="15"/>
      <c r="BFX31" s="15"/>
      <c r="BFY31" s="15"/>
      <c r="BFZ31" s="15"/>
      <c r="BGA31" s="15"/>
      <c r="BGB31" s="15"/>
      <c r="BGC31" s="15"/>
      <c r="BGD31" s="15"/>
      <c r="BGE31" s="15"/>
      <c r="BGF31" s="15"/>
      <c r="BGG31" s="15"/>
      <c r="BGH31" s="15"/>
      <c r="BGI31" s="15"/>
      <c r="BGJ31" s="15"/>
      <c r="BGK31" s="15"/>
      <c r="BGL31" s="15"/>
      <c r="BGM31" s="15"/>
      <c r="BGN31" s="15"/>
      <c r="BGO31" s="15"/>
      <c r="BGP31" s="15"/>
      <c r="BGQ31" s="15"/>
      <c r="BGR31" s="15"/>
      <c r="BGS31" s="15"/>
      <c r="BGT31" s="15"/>
      <c r="BGU31" s="15"/>
      <c r="BGV31" s="15"/>
      <c r="BGW31" s="15"/>
      <c r="BGX31" s="15"/>
      <c r="BGY31" s="15"/>
      <c r="BGZ31" s="15"/>
      <c r="BHA31" s="15"/>
      <c r="BHB31" s="15"/>
      <c r="BHC31" s="15"/>
      <c r="BHD31" s="15"/>
      <c r="BHE31" s="15"/>
      <c r="BHF31" s="15"/>
      <c r="BHG31" s="15"/>
      <c r="BHH31" s="15"/>
      <c r="BHI31" s="15"/>
      <c r="BHJ31" s="15"/>
      <c r="BHK31" s="15"/>
      <c r="BHL31" s="15"/>
      <c r="BHM31" s="15"/>
      <c r="BHN31" s="15"/>
      <c r="BHO31" s="15"/>
      <c r="BHP31" s="15"/>
      <c r="BHQ31" s="15"/>
      <c r="BHR31" s="15"/>
      <c r="BHS31" s="15"/>
      <c r="BHT31" s="15"/>
      <c r="BHU31" s="15"/>
      <c r="BHV31" s="15"/>
      <c r="BHW31" s="15"/>
      <c r="BHX31" s="15"/>
      <c r="BHY31" s="15"/>
      <c r="BHZ31" s="15"/>
      <c r="BIA31" s="15"/>
      <c r="BIB31" s="15"/>
      <c r="BIC31" s="15"/>
      <c r="BID31" s="15"/>
      <c r="BIE31" s="15"/>
      <c r="BIF31" s="15"/>
      <c r="BIG31" s="15"/>
      <c r="BIH31" s="15"/>
      <c r="BII31" s="15"/>
      <c r="BIJ31" s="15"/>
      <c r="BIK31" s="15"/>
      <c r="BIL31" s="15"/>
      <c r="BIM31" s="15"/>
      <c r="BIN31" s="15"/>
      <c r="BIO31" s="15"/>
      <c r="BIP31" s="15"/>
      <c r="BIQ31" s="15"/>
      <c r="BIR31" s="15"/>
      <c r="BIS31" s="15"/>
      <c r="BIT31" s="15"/>
      <c r="BIU31" s="15"/>
      <c r="BIV31" s="15"/>
      <c r="BIW31" s="15"/>
      <c r="BIX31" s="15"/>
      <c r="BIY31" s="15"/>
      <c r="BIZ31" s="15"/>
      <c r="BJA31" s="15"/>
      <c r="BJB31" s="15"/>
      <c r="BJC31" s="15"/>
      <c r="BJD31" s="15"/>
      <c r="BJE31" s="15"/>
      <c r="BJF31" s="15"/>
      <c r="BJG31" s="15"/>
      <c r="BJH31" s="15"/>
      <c r="BJI31" s="15"/>
      <c r="BJJ31" s="15"/>
      <c r="BJK31" s="15"/>
      <c r="BJL31" s="15"/>
      <c r="BJM31" s="15"/>
      <c r="BJN31" s="15"/>
      <c r="BJO31" s="15"/>
      <c r="BJP31" s="15"/>
      <c r="BJQ31" s="15"/>
      <c r="BJR31" s="15"/>
      <c r="BJS31" s="15"/>
      <c r="BJT31" s="15"/>
      <c r="BJU31" s="15"/>
      <c r="BJV31" s="15"/>
      <c r="BJW31" s="15"/>
      <c r="BJX31" s="15"/>
      <c r="BJY31" s="15"/>
      <c r="BJZ31" s="15"/>
      <c r="BKA31" s="15"/>
      <c r="BKB31" s="15"/>
      <c r="BKC31" s="15"/>
      <c r="BKD31" s="15"/>
      <c r="BKE31" s="15"/>
      <c r="BKF31" s="15"/>
      <c r="BKG31" s="15"/>
      <c r="BKH31" s="15"/>
      <c r="BKI31" s="15"/>
      <c r="BKJ31" s="15"/>
      <c r="BKK31" s="15"/>
      <c r="BKL31" s="15"/>
      <c r="BKM31" s="15"/>
      <c r="BKN31" s="15"/>
      <c r="BKO31" s="15"/>
      <c r="BKP31" s="15"/>
      <c r="BKQ31" s="15"/>
      <c r="BKR31" s="15"/>
      <c r="BKS31" s="15"/>
      <c r="BKT31" s="15"/>
      <c r="BKU31" s="15"/>
      <c r="BKV31" s="15"/>
      <c r="BKW31" s="15"/>
      <c r="BKX31" s="15"/>
      <c r="BKY31" s="15"/>
      <c r="BKZ31" s="15"/>
      <c r="BLA31" s="15"/>
      <c r="BLB31" s="15"/>
      <c r="BLC31" s="15"/>
      <c r="BLD31" s="15"/>
      <c r="BLE31" s="15"/>
      <c r="BLF31" s="15"/>
      <c r="BLG31" s="15"/>
      <c r="BLH31" s="15"/>
      <c r="BLI31" s="15"/>
      <c r="BLJ31" s="15"/>
      <c r="BLK31" s="15"/>
      <c r="BLL31" s="15"/>
      <c r="BLM31" s="15"/>
      <c r="BLN31" s="15"/>
      <c r="BLO31" s="15"/>
      <c r="BLP31" s="15"/>
      <c r="BLQ31" s="15"/>
      <c r="BLR31" s="15"/>
      <c r="BLS31" s="15"/>
      <c r="BLT31" s="15"/>
      <c r="BLU31" s="15"/>
      <c r="BLV31" s="15"/>
      <c r="BLW31" s="15"/>
      <c r="BLX31" s="15"/>
      <c r="BLY31" s="15"/>
      <c r="BLZ31" s="15"/>
      <c r="BMA31" s="15"/>
      <c r="BMB31" s="15"/>
      <c r="BMC31" s="15"/>
      <c r="BMD31" s="15"/>
      <c r="BME31" s="15"/>
      <c r="BMF31" s="15"/>
      <c r="BMG31" s="15"/>
      <c r="BMH31" s="15"/>
      <c r="BMI31" s="15"/>
      <c r="BMJ31" s="15"/>
      <c r="BMK31" s="15"/>
      <c r="BML31" s="15"/>
      <c r="BMM31" s="15"/>
      <c r="BMN31" s="15"/>
      <c r="BMO31" s="15"/>
      <c r="BMP31" s="15"/>
      <c r="BMQ31" s="15"/>
      <c r="BMR31" s="15"/>
      <c r="BMS31" s="15"/>
      <c r="BMT31" s="15"/>
      <c r="BMU31" s="15"/>
      <c r="BMV31" s="15"/>
      <c r="BMW31" s="15"/>
      <c r="BMX31" s="15"/>
      <c r="BMY31" s="15"/>
      <c r="BMZ31" s="15"/>
      <c r="BNA31" s="15"/>
      <c r="BNB31" s="15"/>
      <c r="BNC31" s="15"/>
      <c r="BND31" s="15"/>
      <c r="BNE31" s="15"/>
      <c r="BNF31" s="15"/>
      <c r="BNG31" s="15"/>
      <c r="BNH31" s="15"/>
      <c r="BNI31" s="15"/>
      <c r="BNJ31" s="15"/>
      <c r="BNK31" s="15"/>
      <c r="BNL31" s="15"/>
      <c r="BNM31" s="15"/>
      <c r="BNN31" s="15"/>
      <c r="BNO31" s="15"/>
      <c r="BNP31" s="15"/>
      <c r="BNQ31" s="15"/>
      <c r="BNR31" s="15"/>
      <c r="BNS31" s="15"/>
      <c r="BNT31" s="15"/>
      <c r="BNU31" s="15"/>
      <c r="BNV31" s="15"/>
      <c r="BNW31" s="15"/>
      <c r="BNX31" s="15"/>
      <c r="BNY31" s="15"/>
      <c r="BNZ31" s="15"/>
      <c r="BOA31" s="15"/>
      <c r="BOB31" s="15"/>
      <c r="BOC31" s="15"/>
      <c r="BOD31" s="15"/>
      <c r="BOE31" s="15"/>
      <c r="BOF31" s="15"/>
      <c r="BOG31" s="15"/>
      <c r="BOH31" s="15"/>
      <c r="BOI31" s="15"/>
      <c r="BOJ31" s="15"/>
      <c r="BOK31" s="15"/>
      <c r="BOL31" s="15"/>
      <c r="BOM31" s="15"/>
      <c r="BON31" s="15"/>
      <c r="BOO31" s="15"/>
      <c r="BOP31" s="15"/>
      <c r="BOQ31" s="15"/>
      <c r="BOR31" s="15"/>
      <c r="BOS31" s="15"/>
      <c r="BOT31" s="15"/>
      <c r="BOU31" s="15"/>
      <c r="BOV31" s="15"/>
      <c r="BOW31" s="15"/>
      <c r="BOX31" s="15"/>
      <c r="BOY31" s="15"/>
      <c r="BOZ31" s="15"/>
      <c r="BPA31" s="15"/>
      <c r="BPB31" s="15"/>
      <c r="BPC31" s="15"/>
      <c r="BPD31" s="15"/>
      <c r="BPE31" s="15"/>
      <c r="BPF31" s="15"/>
      <c r="BPG31" s="15"/>
      <c r="BPH31" s="15"/>
      <c r="BPI31" s="15"/>
      <c r="BPJ31" s="15"/>
      <c r="BPK31" s="15"/>
      <c r="BPL31" s="15"/>
      <c r="BPM31" s="15"/>
      <c r="BPN31" s="15"/>
      <c r="BPO31" s="15"/>
      <c r="BPP31" s="15"/>
      <c r="BPQ31" s="15"/>
      <c r="BPR31" s="15"/>
      <c r="BPS31" s="15"/>
      <c r="BPT31" s="15"/>
      <c r="BPU31" s="15"/>
      <c r="BPV31" s="15"/>
      <c r="BPW31" s="15"/>
      <c r="BPX31" s="15"/>
      <c r="BPY31" s="15"/>
      <c r="BPZ31" s="15"/>
      <c r="BQA31" s="15"/>
      <c r="BQB31" s="15"/>
      <c r="BQC31" s="15"/>
      <c r="BQD31" s="15"/>
      <c r="BQE31" s="15"/>
      <c r="BQF31" s="15"/>
      <c r="BQG31" s="15"/>
      <c r="BQH31" s="15"/>
      <c r="BQI31" s="15"/>
      <c r="BQJ31" s="15"/>
      <c r="BQK31" s="15"/>
      <c r="BQL31" s="15"/>
      <c r="BQM31" s="15"/>
      <c r="BQN31" s="15"/>
      <c r="BQO31" s="15"/>
      <c r="BQP31" s="15"/>
      <c r="BQQ31" s="15"/>
      <c r="BQR31" s="15"/>
      <c r="BQS31" s="15"/>
      <c r="BQT31" s="15"/>
      <c r="BQU31" s="15"/>
      <c r="BQV31" s="15"/>
      <c r="BQW31" s="15"/>
      <c r="BQX31" s="15"/>
      <c r="BQY31" s="15"/>
      <c r="BQZ31" s="15"/>
      <c r="BRA31" s="15"/>
      <c r="BRB31" s="15"/>
      <c r="BRC31" s="15"/>
      <c r="BRD31" s="15"/>
      <c r="BRE31" s="15"/>
      <c r="BRF31" s="15"/>
      <c r="BRG31" s="15"/>
      <c r="BRH31" s="15"/>
      <c r="BRI31" s="15"/>
      <c r="BRJ31" s="15"/>
      <c r="BRK31" s="15"/>
      <c r="BRL31" s="15"/>
      <c r="BRM31" s="15"/>
      <c r="BRN31" s="15"/>
      <c r="BRO31" s="15"/>
      <c r="BRP31" s="15"/>
      <c r="BRQ31" s="15"/>
      <c r="BRR31" s="15"/>
      <c r="BRS31" s="15"/>
      <c r="BRT31" s="15"/>
      <c r="BRU31" s="15"/>
      <c r="BRV31" s="15"/>
      <c r="BRW31" s="15"/>
      <c r="BRX31" s="15"/>
      <c r="BRY31" s="15"/>
      <c r="BRZ31" s="15"/>
      <c r="BSA31" s="15"/>
      <c r="BSB31" s="15"/>
      <c r="BSC31" s="15"/>
      <c r="BSD31" s="15"/>
      <c r="BSE31" s="15"/>
      <c r="BSF31" s="15"/>
      <c r="BSG31" s="15"/>
      <c r="BSH31" s="15"/>
      <c r="BSI31" s="15"/>
      <c r="BSJ31" s="15"/>
      <c r="BSK31" s="15"/>
      <c r="BSL31" s="15"/>
      <c r="BSM31" s="15"/>
      <c r="BSN31" s="15"/>
      <c r="BSO31" s="15"/>
      <c r="BSP31" s="15"/>
      <c r="BSQ31" s="15"/>
      <c r="BSR31" s="15"/>
      <c r="BSS31" s="15"/>
      <c r="BST31" s="15"/>
      <c r="BSU31" s="15"/>
      <c r="BSV31" s="15"/>
      <c r="BSW31" s="15"/>
      <c r="BSX31" s="15"/>
      <c r="BSY31" s="15"/>
      <c r="BSZ31" s="15"/>
      <c r="BTA31" s="15"/>
      <c r="BTB31" s="15"/>
      <c r="BTC31" s="15"/>
      <c r="BTD31" s="15"/>
      <c r="BTE31" s="15"/>
      <c r="BTF31" s="15"/>
      <c r="BTG31" s="15"/>
      <c r="BTH31" s="15"/>
      <c r="BTI31" s="15"/>
      <c r="BTJ31" s="15"/>
      <c r="BTK31" s="15"/>
      <c r="BTL31" s="15"/>
      <c r="BTM31" s="15"/>
      <c r="BTN31" s="15"/>
      <c r="BTO31" s="15"/>
      <c r="BTP31" s="15"/>
      <c r="BTQ31" s="15"/>
      <c r="BTR31" s="15"/>
      <c r="BTS31" s="15"/>
      <c r="BTT31" s="15"/>
      <c r="BTU31" s="15"/>
      <c r="BTV31" s="15"/>
      <c r="BTW31" s="15"/>
      <c r="BTX31" s="15"/>
      <c r="BTY31" s="15"/>
      <c r="BTZ31" s="15"/>
      <c r="BUA31" s="15"/>
      <c r="BUB31" s="15"/>
      <c r="BUC31" s="15"/>
      <c r="BUD31" s="15"/>
      <c r="BUE31" s="15"/>
      <c r="BUF31" s="15"/>
      <c r="BUG31" s="15"/>
      <c r="BUH31" s="15"/>
      <c r="BUI31" s="15"/>
      <c r="BUJ31" s="15"/>
      <c r="BUK31" s="15"/>
      <c r="BUL31" s="15"/>
      <c r="BUM31" s="15"/>
      <c r="BUN31" s="15"/>
      <c r="BUO31" s="15"/>
      <c r="BUP31" s="15"/>
      <c r="BUQ31" s="15"/>
      <c r="BUR31" s="15"/>
      <c r="BUS31" s="15"/>
      <c r="BUT31" s="15"/>
      <c r="BUU31" s="15"/>
      <c r="BUV31" s="15"/>
      <c r="BUW31" s="15"/>
      <c r="BUX31" s="15"/>
      <c r="BUY31" s="15"/>
      <c r="BUZ31" s="15"/>
      <c r="BVA31" s="15"/>
      <c r="BVB31" s="15"/>
      <c r="BVC31" s="15"/>
      <c r="BVD31" s="15"/>
      <c r="BVE31" s="15"/>
      <c r="BVF31" s="15"/>
      <c r="BVG31" s="15"/>
      <c r="BVH31" s="15"/>
      <c r="BVI31" s="15"/>
      <c r="BVJ31" s="15"/>
      <c r="BVK31" s="15"/>
      <c r="BVL31" s="15"/>
      <c r="BVM31" s="15"/>
      <c r="BVN31" s="15"/>
      <c r="BVO31" s="15"/>
      <c r="BVP31" s="15"/>
      <c r="BVQ31" s="15"/>
      <c r="BVR31" s="15"/>
      <c r="BVS31" s="15"/>
      <c r="BVT31" s="15"/>
      <c r="BVU31" s="15"/>
      <c r="BVV31" s="15"/>
      <c r="BVW31" s="15"/>
      <c r="BVX31" s="15"/>
      <c r="BVY31" s="15"/>
      <c r="BVZ31" s="15"/>
      <c r="BWA31" s="15"/>
      <c r="BWB31" s="15"/>
      <c r="BWC31" s="15"/>
      <c r="BWD31" s="15"/>
      <c r="BWE31" s="15"/>
      <c r="BWF31" s="15"/>
      <c r="BWG31" s="15"/>
      <c r="BWH31" s="15"/>
      <c r="BWI31" s="15"/>
      <c r="BWJ31" s="15"/>
      <c r="BWK31" s="15"/>
      <c r="BWL31" s="15"/>
      <c r="BWM31" s="15"/>
      <c r="BWN31" s="15"/>
      <c r="BWO31" s="15"/>
      <c r="BWP31" s="15"/>
      <c r="BWQ31" s="15"/>
      <c r="BWR31" s="15"/>
      <c r="BWS31" s="15"/>
      <c r="BWT31" s="15"/>
      <c r="BWU31" s="15"/>
      <c r="BWV31" s="15"/>
      <c r="BWW31" s="15"/>
      <c r="BWX31" s="15"/>
      <c r="BWY31" s="15"/>
      <c r="BWZ31" s="15"/>
      <c r="BXA31" s="15"/>
      <c r="BXB31" s="15"/>
      <c r="BXC31" s="15"/>
      <c r="BXD31" s="15"/>
      <c r="BXE31" s="15"/>
      <c r="BXF31" s="15"/>
      <c r="BXG31" s="15"/>
      <c r="BXH31" s="15"/>
      <c r="BXI31" s="15"/>
      <c r="BXJ31" s="15"/>
      <c r="BXK31" s="15"/>
      <c r="BXL31" s="15"/>
      <c r="BXM31" s="15"/>
      <c r="BXN31" s="15"/>
      <c r="BXO31" s="15"/>
      <c r="BXP31" s="15"/>
      <c r="BXQ31" s="15"/>
      <c r="BXR31" s="15"/>
      <c r="BXS31" s="15"/>
      <c r="BXT31" s="15"/>
      <c r="BXU31" s="15"/>
      <c r="BXV31" s="15"/>
      <c r="BXW31" s="15"/>
      <c r="BXX31" s="15"/>
      <c r="BXY31" s="15"/>
      <c r="BXZ31" s="15"/>
      <c r="BYA31" s="15"/>
      <c r="BYB31" s="15"/>
      <c r="BYC31" s="15"/>
      <c r="BYD31" s="15"/>
      <c r="BYE31" s="15"/>
      <c r="BYF31" s="15"/>
      <c r="BYG31" s="15"/>
      <c r="BYH31" s="15"/>
      <c r="BYI31" s="15"/>
      <c r="BYJ31" s="15"/>
      <c r="BYK31" s="15"/>
      <c r="BYL31" s="15"/>
      <c r="BYM31" s="15"/>
      <c r="BYN31" s="15"/>
      <c r="BYO31" s="15"/>
      <c r="BYP31" s="15"/>
      <c r="BYQ31" s="15"/>
      <c r="BYR31" s="15"/>
      <c r="BYS31" s="15"/>
      <c r="BYT31" s="15"/>
      <c r="BYU31" s="15"/>
      <c r="BYV31" s="15"/>
      <c r="BYW31" s="15"/>
      <c r="BYX31" s="15"/>
      <c r="BYY31" s="15"/>
      <c r="BYZ31" s="15"/>
      <c r="BZA31" s="15"/>
      <c r="BZB31" s="15"/>
      <c r="BZC31" s="15"/>
      <c r="BZD31" s="15"/>
      <c r="BZE31" s="15"/>
      <c r="BZF31" s="15"/>
      <c r="BZG31" s="15"/>
      <c r="BZH31" s="15"/>
      <c r="BZI31" s="15"/>
      <c r="BZJ31" s="15"/>
      <c r="BZK31" s="15"/>
      <c r="BZL31" s="15"/>
      <c r="BZM31" s="15"/>
      <c r="BZN31" s="15"/>
      <c r="BZO31" s="15"/>
      <c r="BZP31" s="15"/>
      <c r="BZQ31" s="15"/>
      <c r="BZR31" s="15"/>
      <c r="BZS31" s="15"/>
      <c r="BZT31" s="15"/>
      <c r="BZU31" s="15"/>
      <c r="BZV31" s="15"/>
      <c r="BZW31" s="15"/>
      <c r="BZX31" s="15"/>
      <c r="BZY31" s="15"/>
      <c r="BZZ31" s="15"/>
      <c r="CAA31" s="15"/>
      <c r="CAB31" s="15"/>
      <c r="CAC31" s="15"/>
      <c r="CAD31" s="15"/>
      <c r="CAE31" s="15"/>
      <c r="CAF31" s="15"/>
      <c r="CAG31" s="15"/>
      <c r="CAH31" s="15"/>
      <c r="CAI31" s="15"/>
      <c r="CAJ31" s="15"/>
      <c r="CAK31" s="15"/>
      <c r="CAL31" s="15"/>
      <c r="CAM31" s="15"/>
      <c r="CAN31" s="15"/>
      <c r="CAO31" s="15"/>
      <c r="CAP31" s="15"/>
      <c r="CAQ31" s="15"/>
      <c r="CAR31" s="15"/>
      <c r="CAS31" s="15"/>
      <c r="CAT31" s="15"/>
      <c r="CAU31" s="15"/>
      <c r="CAV31" s="15"/>
      <c r="CAW31" s="15"/>
      <c r="CAX31" s="15"/>
      <c r="CAY31" s="15"/>
      <c r="CAZ31" s="15"/>
      <c r="CBA31" s="15"/>
      <c r="CBB31" s="15"/>
      <c r="CBC31" s="15"/>
      <c r="CBD31" s="15"/>
      <c r="CBE31" s="15"/>
      <c r="CBF31" s="15"/>
      <c r="CBG31" s="15"/>
      <c r="CBH31" s="15"/>
      <c r="CBI31" s="15"/>
      <c r="CBJ31" s="15"/>
      <c r="CBK31" s="15"/>
      <c r="CBL31" s="15"/>
      <c r="CBM31" s="15"/>
      <c r="CBN31" s="15"/>
      <c r="CBO31" s="15"/>
      <c r="CBP31" s="15"/>
      <c r="CBQ31" s="15"/>
      <c r="CBR31" s="15"/>
      <c r="CBS31" s="15"/>
      <c r="CBT31" s="15"/>
      <c r="CBU31" s="15"/>
      <c r="CBV31" s="15"/>
      <c r="CBW31" s="15"/>
      <c r="CBX31" s="15"/>
      <c r="CBY31" s="15"/>
      <c r="CBZ31" s="15"/>
      <c r="CCA31" s="15"/>
      <c r="CCB31" s="15"/>
      <c r="CCC31" s="15"/>
      <c r="CCD31" s="15"/>
      <c r="CCE31" s="15"/>
      <c r="CCF31" s="15"/>
      <c r="CCG31" s="15"/>
      <c r="CCH31" s="15"/>
      <c r="CCI31" s="15"/>
      <c r="CCJ31" s="15"/>
      <c r="CCK31" s="15"/>
      <c r="CCL31" s="15"/>
      <c r="CCM31" s="15"/>
      <c r="CCN31" s="15"/>
      <c r="CCO31" s="15"/>
      <c r="CCP31" s="15"/>
      <c r="CCQ31" s="15"/>
      <c r="CCR31" s="15"/>
      <c r="CCS31" s="15"/>
      <c r="CCT31" s="15"/>
      <c r="CCU31" s="15"/>
      <c r="CCV31" s="15"/>
      <c r="CCW31" s="15"/>
      <c r="CCX31" s="15"/>
      <c r="CCY31" s="15"/>
      <c r="CCZ31" s="15"/>
      <c r="CDA31" s="15"/>
      <c r="CDB31" s="15"/>
      <c r="CDC31" s="15"/>
      <c r="CDD31" s="15"/>
      <c r="CDE31" s="15"/>
      <c r="CDF31" s="15"/>
      <c r="CDG31" s="15"/>
      <c r="CDH31" s="15"/>
      <c r="CDI31" s="15"/>
      <c r="CDJ31" s="15"/>
      <c r="CDK31" s="15"/>
      <c r="CDL31" s="15"/>
      <c r="CDM31" s="15"/>
      <c r="CDN31" s="15"/>
      <c r="CDO31" s="15"/>
      <c r="CDP31" s="15"/>
      <c r="CDQ31" s="15"/>
      <c r="CDR31" s="15"/>
      <c r="CDS31" s="15"/>
      <c r="CDT31" s="15"/>
      <c r="CDU31" s="15"/>
      <c r="CDV31" s="15"/>
      <c r="CDW31" s="15"/>
      <c r="CDX31" s="15"/>
      <c r="CDY31" s="15"/>
      <c r="CDZ31" s="15"/>
      <c r="CEA31" s="15"/>
      <c r="CEB31" s="15"/>
      <c r="CEC31" s="15"/>
      <c r="CED31" s="15"/>
      <c r="CEE31" s="15"/>
      <c r="CEF31" s="15"/>
      <c r="CEG31" s="15"/>
      <c r="CEH31" s="15"/>
      <c r="CEI31" s="15"/>
      <c r="CEJ31" s="15"/>
      <c r="CEK31" s="15"/>
      <c r="CEL31" s="15"/>
      <c r="CEM31" s="15"/>
      <c r="CEN31" s="15"/>
      <c r="CEO31" s="15"/>
      <c r="CEP31" s="15"/>
      <c r="CEQ31" s="15"/>
      <c r="CER31" s="15"/>
      <c r="CES31" s="15"/>
      <c r="CET31" s="15"/>
      <c r="CEU31" s="15"/>
      <c r="CEV31" s="15"/>
      <c r="CEW31" s="15"/>
      <c r="CEX31" s="15"/>
      <c r="CEY31" s="15"/>
      <c r="CEZ31" s="15"/>
      <c r="CFA31" s="15"/>
      <c r="CFB31" s="15"/>
      <c r="CFC31" s="15"/>
      <c r="CFD31" s="15"/>
      <c r="CFE31" s="15"/>
      <c r="CFF31" s="15"/>
      <c r="CFG31" s="15"/>
      <c r="CFH31" s="15"/>
      <c r="CFI31" s="15"/>
      <c r="CFJ31" s="15"/>
      <c r="CFK31" s="15"/>
      <c r="CFL31" s="15"/>
      <c r="CFM31" s="15"/>
      <c r="CFN31" s="15"/>
      <c r="CFO31" s="15"/>
      <c r="CFP31" s="15"/>
      <c r="CFQ31" s="15"/>
      <c r="CFR31" s="15"/>
      <c r="CFS31" s="15"/>
      <c r="CFT31" s="15"/>
      <c r="CFU31" s="15"/>
      <c r="CFV31" s="15"/>
      <c r="CFW31" s="15"/>
      <c r="CFX31" s="15"/>
      <c r="CFY31" s="15"/>
      <c r="CFZ31" s="15"/>
      <c r="CGA31" s="15"/>
      <c r="CGB31" s="15"/>
      <c r="CGC31" s="15"/>
      <c r="CGD31" s="15"/>
      <c r="CGE31" s="15"/>
      <c r="CGF31" s="15"/>
      <c r="CGG31" s="15"/>
      <c r="CGH31" s="15"/>
      <c r="CGI31" s="15"/>
      <c r="CGJ31" s="15"/>
      <c r="CGK31" s="15"/>
      <c r="CGL31" s="15"/>
      <c r="CGM31" s="15"/>
      <c r="CGN31" s="15"/>
      <c r="CGO31" s="15"/>
      <c r="CGP31" s="15"/>
      <c r="CGQ31" s="15"/>
      <c r="CGR31" s="15"/>
      <c r="CGS31" s="15"/>
      <c r="CGT31" s="15"/>
      <c r="CGU31" s="15"/>
      <c r="CGV31" s="15"/>
      <c r="CGW31" s="15"/>
      <c r="CGX31" s="15"/>
      <c r="CGY31" s="15"/>
      <c r="CGZ31" s="15"/>
      <c r="CHA31" s="15"/>
      <c r="CHB31" s="15"/>
      <c r="CHC31" s="15"/>
      <c r="CHD31" s="15"/>
      <c r="CHE31" s="15"/>
      <c r="CHF31" s="15"/>
      <c r="CHG31" s="15"/>
      <c r="CHH31" s="15"/>
      <c r="CHI31" s="15"/>
      <c r="CHJ31" s="15"/>
      <c r="CHK31" s="15"/>
      <c r="CHL31" s="15"/>
      <c r="CHM31" s="15"/>
      <c r="CHN31" s="15"/>
      <c r="CHO31" s="15"/>
      <c r="CHP31" s="15"/>
      <c r="CHQ31" s="15"/>
      <c r="CHR31" s="15"/>
      <c r="CHS31" s="15"/>
      <c r="CHT31" s="15"/>
      <c r="CHU31" s="15"/>
      <c r="CHV31" s="15"/>
      <c r="CHW31" s="15"/>
      <c r="CHX31" s="15"/>
      <c r="CHY31" s="15"/>
      <c r="CHZ31" s="15"/>
      <c r="CIA31" s="15"/>
      <c r="CIB31" s="15"/>
      <c r="CIC31" s="15"/>
      <c r="CID31" s="15"/>
      <c r="CIE31" s="15"/>
      <c r="CIF31" s="15"/>
      <c r="CIG31" s="15"/>
      <c r="CIH31" s="15"/>
      <c r="CII31" s="15"/>
      <c r="CIJ31" s="15"/>
      <c r="CIK31" s="15"/>
      <c r="CIL31" s="15"/>
      <c r="CIM31" s="15"/>
      <c r="CIN31" s="15"/>
      <c r="CIO31" s="15"/>
      <c r="CIP31" s="15"/>
      <c r="CIQ31" s="15"/>
      <c r="CIR31" s="15"/>
      <c r="CIS31" s="15"/>
      <c r="CIT31" s="15"/>
      <c r="CIU31" s="15"/>
      <c r="CIV31" s="15"/>
      <c r="CIW31" s="15"/>
      <c r="CIX31" s="15"/>
      <c r="CIY31" s="15"/>
      <c r="CIZ31" s="15"/>
      <c r="CJA31" s="15"/>
      <c r="CJB31" s="15"/>
      <c r="CJC31" s="15"/>
      <c r="CJD31" s="15"/>
      <c r="CJE31" s="15"/>
      <c r="CJF31" s="15"/>
      <c r="CJG31" s="15"/>
      <c r="CJH31" s="15"/>
      <c r="CJI31" s="15"/>
      <c r="CJJ31" s="15"/>
      <c r="CJK31" s="15"/>
      <c r="CJL31" s="15"/>
      <c r="CJM31" s="15"/>
      <c r="CJN31" s="15"/>
      <c r="CJO31" s="15"/>
      <c r="CJP31" s="15"/>
      <c r="CJQ31" s="15"/>
      <c r="CJR31" s="15"/>
      <c r="CJS31" s="15"/>
      <c r="CJT31" s="15"/>
      <c r="CJU31" s="15"/>
      <c r="CJV31" s="15"/>
      <c r="CJW31" s="15"/>
      <c r="CJX31" s="15"/>
      <c r="CJY31" s="15"/>
      <c r="CJZ31" s="15"/>
      <c r="CKA31" s="15"/>
      <c r="CKB31" s="15"/>
      <c r="CKC31" s="15"/>
      <c r="CKD31" s="15"/>
      <c r="CKE31" s="15"/>
      <c r="CKF31" s="15"/>
      <c r="CKG31" s="15"/>
      <c r="CKH31" s="15"/>
      <c r="CKI31" s="15"/>
      <c r="CKJ31" s="15"/>
      <c r="CKK31" s="15"/>
      <c r="CKL31" s="15"/>
      <c r="CKM31" s="15"/>
      <c r="CKN31" s="15"/>
      <c r="CKO31" s="15"/>
      <c r="CKP31" s="15"/>
      <c r="CKQ31" s="15"/>
      <c r="CKR31" s="15"/>
      <c r="CKS31" s="15"/>
      <c r="CKT31" s="15"/>
      <c r="CKU31" s="15"/>
      <c r="CKV31" s="15"/>
      <c r="CKW31" s="15"/>
      <c r="CKX31" s="15"/>
      <c r="CKY31" s="15"/>
      <c r="CKZ31" s="15"/>
      <c r="CLA31" s="15"/>
      <c r="CLB31" s="15"/>
      <c r="CLC31" s="15"/>
      <c r="CLD31" s="15"/>
      <c r="CLE31" s="15"/>
      <c r="CLF31" s="15"/>
      <c r="CLG31" s="15"/>
      <c r="CLH31" s="15"/>
      <c r="CLI31" s="15"/>
      <c r="CLJ31" s="15"/>
      <c r="CLK31" s="15"/>
      <c r="CLL31" s="15"/>
      <c r="CLM31" s="15"/>
      <c r="CLN31" s="15"/>
      <c r="CLO31" s="15"/>
      <c r="CLP31" s="15"/>
      <c r="CLQ31" s="15"/>
      <c r="CLR31" s="15"/>
      <c r="CLS31" s="15"/>
      <c r="CLT31" s="15"/>
      <c r="CLU31" s="15"/>
      <c r="CLV31" s="15"/>
      <c r="CLW31" s="15"/>
      <c r="CLX31" s="15"/>
      <c r="CLY31" s="15"/>
      <c r="CLZ31" s="15"/>
      <c r="CMA31" s="15"/>
      <c r="CMB31" s="15"/>
      <c r="CMC31" s="15"/>
      <c r="CMD31" s="15"/>
      <c r="CME31" s="15"/>
      <c r="CMF31" s="15"/>
      <c r="CMG31" s="15"/>
      <c r="CMH31" s="15"/>
      <c r="CMI31" s="15"/>
      <c r="CMJ31" s="15"/>
      <c r="CMK31" s="15"/>
      <c r="CML31" s="15"/>
      <c r="CMM31" s="15"/>
      <c r="CMN31" s="15"/>
      <c r="CMO31" s="15"/>
      <c r="CMP31" s="15"/>
      <c r="CMQ31" s="15"/>
      <c r="CMR31" s="15"/>
      <c r="CMS31" s="15"/>
      <c r="CMT31" s="15"/>
      <c r="CMU31" s="15"/>
      <c r="CMV31" s="15"/>
      <c r="CMW31" s="15"/>
      <c r="CMX31" s="15"/>
      <c r="CMY31" s="15"/>
      <c r="CMZ31" s="15"/>
      <c r="CNA31" s="15"/>
      <c r="CNB31" s="15"/>
      <c r="CNC31" s="15"/>
      <c r="CND31" s="15"/>
      <c r="CNE31" s="15"/>
      <c r="CNF31" s="15"/>
      <c r="CNG31" s="15"/>
      <c r="CNH31" s="15"/>
      <c r="CNI31" s="15"/>
      <c r="CNJ31" s="15"/>
      <c r="CNK31" s="15"/>
      <c r="CNL31" s="15"/>
      <c r="CNM31" s="15"/>
      <c r="CNN31" s="15"/>
      <c r="CNO31" s="15"/>
      <c r="CNP31" s="15"/>
      <c r="CNQ31" s="15"/>
      <c r="CNR31" s="15"/>
      <c r="CNS31" s="15"/>
      <c r="CNT31" s="15"/>
      <c r="CNU31" s="15"/>
      <c r="CNV31" s="15"/>
      <c r="CNW31" s="15"/>
      <c r="CNX31" s="15"/>
      <c r="CNY31" s="15"/>
      <c r="CNZ31" s="15"/>
      <c r="COA31" s="15"/>
      <c r="COB31" s="15"/>
      <c r="COC31" s="15"/>
      <c r="COD31" s="15"/>
      <c r="COE31" s="15"/>
      <c r="COF31" s="15"/>
      <c r="COG31" s="15"/>
      <c r="COH31" s="15"/>
      <c r="COI31" s="15"/>
      <c r="COJ31" s="15"/>
      <c r="COK31" s="15"/>
      <c r="COL31" s="15"/>
      <c r="COM31" s="15"/>
      <c r="CON31" s="15"/>
      <c r="COO31" s="15"/>
      <c r="COP31" s="15"/>
      <c r="COQ31" s="15"/>
      <c r="COR31" s="15"/>
      <c r="COS31" s="15"/>
      <c r="COT31" s="15"/>
      <c r="COU31" s="15"/>
      <c r="COV31" s="15"/>
      <c r="COW31" s="15"/>
      <c r="COX31" s="15"/>
      <c r="COY31" s="15"/>
      <c r="COZ31" s="15"/>
      <c r="CPA31" s="15"/>
      <c r="CPB31" s="15"/>
      <c r="CPC31" s="15"/>
      <c r="CPD31" s="15"/>
      <c r="CPE31" s="15"/>
      <c r="CPF31" s="15"/>
      <c r="CPG31" s="15"/>
      <c r="CPH31" s="15"/>
      <c r="CPI31" s="15"/>
      <c r="CPJ31" s="15"/>
      <c r="CPK31" s="15"/>
      <c r="CPL31" s="15"/>
      <c r="CPM31" s="15"/>
      <c r="CPN31" s="15"/>
      <c r="CPO31" s="15"/>
      <c r="CPP31" s="15"/>
      <c r="CPQ31" s="15"/>
      <c r="CPR31" s="15"/>
      <c r="CPS31" s="15"/>
      <c r="CPT31" s="15"/>
      <c r="CPU31" s="15"/>
      <c r="CPV31" s="15"/>
      <c r="CPW31" s="15"/>
      <c r="CPX31" s="15"/>
      <c r="CPY31" s="15"/>
      <c r="CPZ31" s="15"/>
      <c r="CQA31" s="15"/>
      <c r="CQB31" s="15"/>
      <c r="CQC31" s="15"/>
      <c r="CQD31" s="15"/>
      <c r="CQE31" s="15"/>
      <c r="CQF31" s="15"/>
      <c r="CQG31" s="15"/>
      <c r="CQH31" s="15"/>
      <c r="CQI31" s="15"/>
      <c r="CQJ31" s="15"/>
      <c r="CQK31" s="15"/>
      <c r="CQL31" s="15"/>
      <c r="CQM31" s="15"/>
      <c r="CQN31" s="15"/>
      <c r="CQO31" s="15"/>
      <c r="CQP31" s="15"/>
      <c r="CQQ31" s="15"/>
      <c r="CQR31" s="15"/>
      <c r="CQS31" s="15"/>
      <c r="CQT31" s="15"/>
      <c r="CQU31" s="15"/>
      <c r="CQV31" s="15"/>
      <c r="CQW31" s="15"/>
      <c r="CQX31" s="15"/>
      <c r="CQY31" s="15"/>
      <c r="CQZ31" s="15"/>
      <c r="CRA31" s="15"/>
      <c r="CRB31" s="15"/>
      <c r="CRC31" s="15"/>
      <c r="CRD31" s="15"/>
      <c r="CRE31" s="15"/>
      <c r="CRF31" s="15"/>
      <c r="CRG31" s="15"/>
      <c r="CRH31" s="15"/>
      <c r="CRI31" s="15"/>
      <c r="CRJ31" s="15"/>
      <c r="CRK31" s="15"/>
      <c r="CRL31" s="15"/>
      <c r="CRM31" s="15"/>
      <c r="CRN31" s="15"/>
      <c r="CRO31" s="15"/>
      <c r="CRP31" s="15"/>
      <c r="CRQ31" s="15"/>
      <c r="CRR31" s="15"/>
      <c r="CRS31" s="15"/>
      <c r="CRT31" s="15"/>
      <c r="CRU31" s="15"/>
      <c r="CRV31" s="15"/>
      <c r="CRW31" s="15"/>
      <c r="CRX31" s="15"/>
      <c r="CRY31" s="15"/>
      <c r="CRZ31" s="15"/>
      <c r="CSA31" s="15"/>
      <c r="CSB31" s="15"/>
      <c r="CSC31" s="15"/>
      <c r="CSD31" s="15"/>
      <c r="CSE31" s="15"/>
      <c r="CSF31" s="15"/>
      <c r="CSG31" s="15"/>
      <c r="CSH31" s="15"/>
      <c r="CSI31" s="15"/>
      <c r="CSJ31" s="15"/>
      <c r="CSK31" s="15"/>
      <c r="CSL31" s="15"/>
      <c r="CSM31" s="15"/>
      <c r="CSN31" s="15"/>
      <c r="CSO31" s="15"/>
      <c r="CSP31" s="15"/>
      <c r="CSQ31" s="15"/>
      <c r="CSR31" s="15"/>
      <c r="CSS31" s="15"/>
      <c r="CST31" s="15"/>
      <c r="CSU31" s="15"/>
      <c r="CSV31" s="15"/>
      <c r="CSW31" s="15"/>
      <c r="CSX31" s="15"/>
      <c r="CSY31" s="15"/>
      <c r="CSZ31" s="15"/>
      <c r="CTA31" s="15"/>
      <c r="CTB31" s="15"/>
      <c r="CTC31" s="15"/>
      <c r="CTD31" s="15"/>
      <c r="CTE31" s="15"/>
      <c r="CTF31" s="15"/>
      <c r="CTG31" s="15"/>
      <c r="CTH31" s="15"/>
      <c r="CTI31" s="15"/>
      <c r="CTJ31" s="15"/>
      <c r="CTK31" s="15"/>
      <c r="CTL31" s="15"/>
      <c r="CTM31" s="15"/>
      <c r="CTN31" s="15"/>
      <c r="CTO31" s="15"/>
      <c r="CTP31" s="15"/>
      <c r="CTQ31" s="15"/>
      <c r="CTR31" s="15"/>
      <c r="CTS31" s="15"/>
      <c r="CTT31" s="15"/>
      <c r="CTU31" s="15"/>
      <c r="CTV31" s="15"/>
      <c r="CTW31" s="15"/>
      <c r="CTX31" s="15"/>
      <c r="CTY31" s="15"/>
      <c r="CTZ31" s="15"/>
      <c r="CUA31" s="15"/>
      <c r="CUB31" s="15"/>
      <c r="CUC31" s="15"/>
      <c r="CUD31" s="15"/>
      <c r="CUE31" s="15"/>
      <c r="CUF31" s="15"/>
      <c r="CUG31" s="15"/>
      <c r="CUH31" s="15"/>
      <c r="CUI31" s="15"/>
      <c r="CUJ31" s="15"/>
      <c r="CUK31" s="15"/>
      <c r="CUL31" s="15"/>
      <c r="CUM31" s="15"/>
      <c r="CUN31" s="15"/>
      <c r="CUO31" s="15"/>
      <c r="CUP31" s="15"/>
      <c r="CUQ31" s="15"/>
      <c r="CUR31" s="15"/>
      <c r="CUS31" s="15"/>
      <c r="CUT31" s="15"/>
    </row>
    <row r="32" spans="1:2594" s="15" customFormat="1" ht="15" customHeight="1" x14ac:dyDescent="0.15">
      <c r="A32" s="505" t="s">
        <v>68</v>
      </c>
      <c r="B32" s="56" t="s">
        <v>158</v>
      </c>
      <c r="C32" s="97" t="s">
        <v>210</v>
      </c>
      <c r="D32" s="44">
        <v>3.9700000000000004E-3</v>
      </c>
      <c r="E32" s="44">
        <v>21.071000000000002</v>
      </c>
      <c r="F32" s="44">
        <v>3.5209999999999991E-2</v>
      </c>
      <c r="G32" s="46">
        <v>3.431</v>
      </c>
      <c r="H32" s="44">
        <v>0</v>
      </c>
      <c r="I32" s="44">
        <v>0</v>
      </c>
      <c r="J32" s="44">
        <v>0</v>
      </c>
      <c r="K32" s="129">
        <v>0</v>
      </c>
      <c r="L32" s="189"/>
      <c r="M32" s="190"/>
      <c r="N32" s="601" t="str">
        <f t="shared" si="22"/>
        <v>7.C</v>
      </c>
      <c r="O32" s="35" t="str">
        <f t="shared" si="22"/>
        <v>Хвойные породы</v>
      </c>
      <c r="P32" s="97" t="s">
        <v>210</v>
      </c>
      <c r="Q32" s="173"/>
      <c r="R32" s="173"/>
      <c r="S32" s="173"/>
      <c r="T32" s="173"/>
      <c r="U32" s="173"/>
      <c r="V32" s="173"/>
      <c r="W32" s="173"/>
      <c r="X32" s="198"/>
      <c r="Y32" s="191"/>
      <c r="Z32" s="298" t="str">
        <f t="shared" si="24"/>
        <v>7.C</v>
      </c>
      <c r="AA32" s="35" t="str">
        <f t="shared" si="24"/>
        <v>Хвойные породы</v>
      </c>
      <c r="AB32" s="97" t="s">
        <v>210</v>
      </c>
      <c r="AC32" s="296">
        <f>IF(ISNUMBER('CB1-Производство'!D44+D32-H32),'CB1-Производство'!D44+D32-H32,IF(ISNUMBER(H32-D32),"NT " &amp; H32-D32,"…"))</f>
        <v>3.9700000000000004E-3</v>
      </c>
      <c r="AD32" s="231">
        <f>IF(ISNUMBER('CB1-Производство'!E44+F32-J32),'CB1-Производство'!E44+F32-J32,IF(ISNUMBER(J32-F32),"NT " &amp; J32-F32,"…"))</f>
        <v>3.5209999999999991E-2</v>
      </c>
    </row>
    <row r="33" spans="1:2594" s="15" customFormat="1" ht="15" customHeight="1" x14ac:dyDescent="0.15">
      <c r="A33" s="505" t="s">
        <v>69</v>
      </c>
      <c r="B33" s="56" t="s">
        <v>159</v>
      </c>
      <c r="C33" s="97" t="s">
        <v>210</v>
      </c>
      <c r="D33" s="44">
        <v>5.8449999999999995E-2</v>
      </c>
      <c r="E33" s="44">
        <v>112.60299999999999</v>
      </c>
      <c r="F33" s="44">
        <v>1.4637999999999998</v>
      </c>
      <c r="G33" s="46">
        <v>188.75899999999999</v>
      </c>
      <c r="H33" s="44">
        <v>0</v>
      </c>
      <c r="I33" s="44">
        <v>0</v>
      </c>
      <c r="J33" s="44">
        <v>0</v>
      </c>
      <c r="K33" s="129">
        <v>0</v>
      </c>
      <c r="L33" s="189"/>
      <c r="M33" s="190"/>
      <c r="N33" s="601" t="str">
        <f t="shared" si="22"/>
        <v>7.NC</v>
      </c>
      <c r="O33" s="35" t="str">
        <f t="shared" si="22"/>
        <v>Лиственные породы</v>
      </c>
      <c r="P33" s="97" t="s">
        <v>210</v>
      </c>
      <c r="Q33" s="173"/>
      <c r="R33" s="173"/>
      <c r="S33" s="173"/>
      <c r="T33" s="173"/>
      <c r="U33" s="173"/>
      <c r="V33" s="173"/>
      <c r="W33" s="173"/>
      <c r="X33" s="198"/>
      <c r="Y33" s="191"/>
      <c r="Z33" s="298" t="str">
        <f t="shared" si="24"/>
        <v>7.NC</v>
      </c>
      <c r="AA33" s="35" t="str">
        <f t="shared" si="24"/>
        <v>Лиственные породы</v>
      </c>
      <c r="AB33" s="97" t="s">
        <v>210</v>
      </c>
      <c r="AC33" s="226">
        <f>IF(ISNUMBER('CB1-Производство'!D45+D33-H33),'CB1-Производство'!D45+D33-H33,IF(ISNUMBER(H33-D33),"NT " &amp; H33-D33,"…"))</f>
        <v>5.8449999999999995E-2</v>
      </c>
      <c r="AD33" s="231">
        <f>IF(ISNUMBER('CB1-Производство'!E45+F33-J33),'CB1-Производство'!E45+F33-J33,IF(ISNUMBER(J33-F33),"NT " &amp; J33-F33,"…"))</f>
        <v>1.4637999999999998</v>
      </c>
    </row>
    <row r="34" spans="1:2594" s="15" customFormat="1" ht="11.25" customHeight="1" x14ac:dyDescent="0.15">
      <c r="A34" s="509" t="s">
        <v>70</v>
      </c>
      <c r="B34" s="475" t="s">
        <v>160</v>
      </c>
      <c r="C34" s="97" t="s">
        <v>210</v>
      </c>
      <c r="D34" s="44">
        <v>4.5809999999999997E-2</v>
      </c>
      <c r="E34" s="44">
        <v>68.385999999999996</v>
      </c>
      <c r="F34" s="44">
        <v>2.4140000000000002E-2</v>
      </c>
      <c r="G34" s="46">
        <v>85.697000000000003</v>
      </c>
      <c r="H34" s="44">
        <v>0</v>
      </c>
      <c r="I34" s="44">
        <v>0</v>
      </c>
      <c r="J34" s="44">
        <v>0</v>
      </c>
      <c r="K34" s="129">
        <v>0</v>
      </c>
      <c r="L34" s="189"/>
      <c r="M34" s="190"/>
      <c r="N34" s="607" t="str">
        <f t="shared" si="22"/>
        <v>7.NC.T</v>
      </c>
      <c r="O34" s="36" t="str">
        <f t="shared" si="22"/>
        <v>в том числе тропические породы</v>
      </c>
      <c r="P34" s="97" t="s">
        <v>210</v>
      </c>
      <c r="Q34" s="178" t="str">
        <f t="shared" ref="Q34:X34" si="25">IF(AND(ISNUMBER(D34/D33),D34&gt;D33),"&gt; 6.1.NC !!","")</f>
        <v/>
      </c>
      <c r="R34" s="178" t="str">
        <f t="shared" si="25"/>
        <v/>
      </c>
      <c r="S34" s="178" t="str">
        <f t="shared" si="25"/>
        <v/>
      </c>
      <c r="T34" s="178" t="str">
        <f t="shared" si="25"/>
        <v/>
      </c>
      <c r="U34" s="178" t="str">
        <f t="shared" si="25"/>
        <v/>
      </c>
      <c r="V34" s="178" t="str">
        <f t="shared" si="25"/>
        <v/>
      </c>
      <c r="W34" s="178" t="str">
        <f t="shared" si="25"/>
        <v/>
      </c>
      <c r="X34" s="178" t="str">
        <f t="shared" si="25"/>
        <v/>
      </c>
      <c r="Y34" s="191"/>
      <c r="Z34" s="297" t="str">
        <f t="shared" si="24"/>
        <v>7.NC.T</v>
      </c>
      <c r="AA34" s="36" t="str">
        <f t="shared" si="24"/>
        <v>в том числе тропические породы</v>
      </c>
      <c r="AB34" s="97" t="s">
        <v>210</v>
      </c>
      <c r="AC34" s="226">
        <f>IF(ISNUMBER('CB1-Производство'!D46+D34-H34),'CB1-Производство'!D46+D34-H34,IF(ISNUMBER(H34-D34),"NT " &amp; H34-D34,"…"))</f>
        <v>4.5809999999999997E-2</v>
      </c>
      <c r="AD34" s="231">
        <f>IF(ISNUMBER('CB1-Производство'!E46+F34-J34),'CB1-Производство'!E46+F34-J34,IF(ISNUMBER(J34-F34),"NT " &amp; J34-F34,"…"))</f>
        <v>2.4140000000000002E-2</v>
      </c>
    </row>
    <row r="35" spans="1:2594" s="103" customFormat="1" ht="15" customHeight="1" x14ac:dyDescent="0.15">
      <c r="A35" s="507" t="s">
        <v>71</v>
      </c>
      <c r="B35" s="409" t="s">
        <v>176</v>
      </c>
      <c r="C35" s="412" t="s">
        <v>210</v>
      </c>
      <c r="D35" s="102" t="s">
        <v>317</v>
      </c>
      <c r="E35" s="102">
        <v>23301.170999999998</v>
      </c>
      <c r="F35" s="102" t="s">
        <v>319</v>
      </c>
      <c r="G35" s="107">
        <v>27977.422999999999</v>
      </c>
      <c r="H35" s="102" t="s">
        <v>318</v>
      </c>
      <c r="I35" s="102">
        <v>38.448999999999998</v>
      </c>
      <c r="J35" s="102" t="s">
        <v>320</v>
      </c>
      <c r="K35" s="126">
        <v>348.55900000000003</v>
      </c>
      <c r="L35" s="189"/>
      <c r="M35" s="190"/>
      <c r="N35" s="599" t="str">
        <f t="shared" si="11"/>
        <v>8</v>
      </c>
      <c r="O35" s="101" t="str">
        <f t="shared" si="12"/>
        <v>ЛИСТОВЫЕ ДРЕВЕСНЫЕ МАТЕРИАЛЫ</v>
      </c>
      <c r="P35" s="412" t="s">
        <v>210</v>
      </c>
      <c r="Q35" s="361" t="e">
        <f>D35-(D36+D40+D42)</f>
        <v>#VALUE!</v>
      </c>
      <c r="R35" s="177">
        <f t="shared" ref="R35:X35" si="26">E35-(E36+E40+E42)</f>
        <v>0</v>
      </c>
      <c r="S35" s="177" t="e">
        <f t="shared" si="26"/>
        <v>#VALUE!</v>
      </c>
      <c r="T35" s="177">
        <f t="shared" si="26"/>
        <v>0</v>
      </c>
      <c r="U35" s="177" t="e">
        <f t="shared" si="26"/>
        <v>#VALUE!</v>
      </c>
      <c r="V35" s="177">
        <f t="shared" si="26"/>
        <v>0</v>
      </c>
      <c r="W35" s="177" t="e">
        <f t="shared" si="26"/>
        <v>#VALUE!</v>
      </c>
      <c r="X35" s="606">
        <f t="shared" si="26"/>
        <v>0</v>
      </c>
      <c r="Y35" s="210"/>
      <c r="Z35" s="218" t="str">
        <f t="shared" si="4"/>
        <v>8</v>
      </c>
      <c r="AA35" s="101" t="str">
        <f t="shared" si="19"/>
        <v>ЛИСТОВЫЕ ДРЕВЕСНЫЕ МАТЕРИАЛЫ</v>
      </c>
      <c r="AB35" s="412" t="s">
        <v>210</v>
      </c>
      <c r="AC35" s="222" t="str">
        <f>IF(ISNUMBER('CB1-Производство'!D47+D35-H35),'CB1-Производство'!D47+D35-H35,IF(ISNUMBER(H35-D35),"NT " &amp; H35-D35,"…"))</f>
        <v>…</v>
      </c>
      <c r="AD35" s="223" t="str">
        <f>IF(ISNUMBER('CB1-Производство'!E47+F35-J35),'CB1-Производство'!E47+F35-J35,IF(ISNUMBER(J35-F35),"NT " &amp; J35-F35,"…"))</f>
        <v>…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  <c r="AMK35" s="15"/>
      <c r="AML35" s="15"/>
      <c r="AMM35" s="15"/>
      <c r="AMN35" s="15"/>
      <c r="AMO35" s="15"/>
      <c r="AMP35" s="15"/>
      <c r="AMQ35" s="15"/>
      <c r="AMR35" s="15"/>
      <c r="AMS35" s="15"/>
      <c r="AMT35" s="15"/>
      <c r="AMU35" s="15"/>
      <c r="AMV35" s="15"/>
      <c r="AMW35" s="15"/>
      <c r="AMX35" s="15"/>
      <c r="AMY35" s="15"/>
      <c r="AMZ35" s="15"/>
      <c r="ANA35" s="15"/>
      <c r="ANB35" s="15"/>
      <c r="ANC35" s="15"/>
      <c r="AND35" s="15"/>
      <c r="ANE35" s="15"/>
      <c r="ANF35" s="15"/>
      <c r="ANG35" s="15"/>
      <c r="ANH35" s="15"/>
      <c r="ANI35" s="15"/>
      <c r="ANJ35" s="15"/>
      <c r="ANK35" s="15"/>
      <c r="ANL35" s="15"/>
      <c r="ANM35" s="15"/>
      <c r="ANN35" s="15"/>
      <c r="ANO35" s="15"/>
      <c r="ANP35" s="15"/>
      <c r="ANQ35" s="15"/>
      <c r="ANR35" s="15"/>
      <c r="ANS35" s="15"/>
      <c r="ANT35" s="15"/>
      <c r="ANU35" s="15"/>
      <c r="ANV35" s="15"/>
      <c r="ANW35" s="15"/>
      <c r="ANX35" s="15"/>
      <c r="ANY35" s="15"/>
      <c r="ANZ35" s="15"/>
      <c r="AOA35" s="15"/>
      <c r="AOB35" s="15"/>
      <c r="AOC35" s="15"/>
      <c r="AOD35" s="15"/>
      <c r="AOE35" s="15"/>
      <c r="AOF35" s="15"/>
      <c r="AOG35" s="15"/>
      <c r="AOH35" s="15"/>
      <c r="AOI35" s="15"/>
      <c r="AOJ35" s="15"/>
      <c r="AOK35" s="15"/>
      <c r="AOL35" s="15"/>
      <c r="AOM35" s="15"/>
      <c r="AON35" s="15"/>
      <c r="AOO35" s="15"/>
      <c r="AOP35" s="15"/>
      <c r="AOQ35" s="15"/>
      <c r="AOR35" s="15"/>
      <c r="AOS35" s="15"/>
      <c r="AOT35" s="15"/>
      <c r="AOU35" s="15"/>
      <c r="AOV35" s="15"/>
      <c r="AOW35" s="15"/>
      <c r="AOX35" s="15"/>
      <c r="AOY35" s="15"/>
      <c r="AOZ35" s="15"/>
      <c r="APA35" s="15"/>
      <c r="APB35" s="15"/>
      <c r="APC35" s="15"/>
      <c r="APD35" s="15"/>
      <c r="APE35" s="15"/>
      <c r="APF35" s="15"/>
      <c r="APG35" s="15"/>
      <c r="APH35" s="15"/>
      <c r="API35" s="15"/>
      <c r="APJ35" s="15"/>
      <c r="APK35" s="15"/>
      <c r="APL35" s="15"/>
      <c r="APM35" s="15"/>
      <c r="APN35" s="15"/>
      <c r="APO35" s="15"/>
      <c r="APP35" s="15"/>
      <c r="APQ35" s="15"/>
      <c r="APR35" s="15"/>
      <c r="APS35" s="15"/>
      <c r="APT35" s="15"/>
      <c r="APU35" s="15"/>
      <c r="APV35" s="15"/>
      <c r="APW35" s="15"/>
      <c r="APX35" s="15"/>
      <c r="APY35" s="15"/>
      <c r="APZ35" s="15"/>
      <c r="AQA35" s="15"/>
      <c r="AQB35" s="15"/>
      <c r="AQC35" s="15"/>
      <c r="AQD35" s="15"/>
      <c r="AQE35" s="15"/>
      <c r="AQF35" s="15"/>
      <c r="AQG35" s="15"/>
      <c r="AQH35" s="15"/>
      <c r="AQI35" s="15"/>
      <c r="AQJ35" s="15"/>
      <c r="AQK35" s="15"/>
      <c r="AQL35" s="15"/>
      <c r="AQM35" s="15"/>
      <c r="AQN35" s="15"/>
      <c r="AQO35" s="15"/>
      <c r="AQP35" s="15"/>
      <c r="AQQ35" s="15"/>
      <c r="AQR35" s="15"/>
      <c r="AQS35" s="15"/>
      <c r="AQT35" s="15"/>
      <c r="AQU35" s="15"/>
      <c r="AQV35" s="15"/>
      <c r="AQW35" s="15"/>
      <c r="AQX35" s="15"/>
      <c r="AQY35" s="15"/>
      <c r="AQZ35" s="15"/>
      <c r="ARA35" s="15"/>
      <c r="ARB35" s="15"/>
      <c r="ARC35" s="15"/>
      <c r="ARD35" s="15"/>
      <c r="ARE35" s="15"/>
      <c r="ARF35" s="15"/>
      <c r="ARG35" s="15"/>
      <c r="ARH35" s="15"/>
      <c r="ARI35" s="15"/>
      <c r="ARJ35" s="15"/>
      <c r="ARK35" s="15"/>
      <c r="ARL35" s="15"/>
      <c r="ARM35" s="15"/>
      <c r="ARN35" s="15"/>
      <c r="ARO35" s="15"/>
      <c r="ARP35" s="15"/>
      <c r="ARQ35" s="15"/>
      <c r="ARR35" s="15"/>
      <c r="ARS35" s="15"/>
      <c r="ART35" s="15"/>
      <c r="ARU35" s="15"/>
      <c r="ARV35" s="15"/>
      <c r="ARW35" s="15"/>
      <c r="ARX35" s="15"/>
      <c r="ARY35" s="15"/>
      <c r="ARZ35" s="15"/>
      <c r="ASA35" s="15"/>
      <c r="ASB35" s="15"/>
      <c r="ASC35" s="15"/>
      <c r="ASD35" s="15"/>
      <c r="ASE35" s="15"/>
      <c r="ASF35" s="15"/>
      <c r="ASG35" s="15"/>
      <c r="ASH35" s="15"/>
      <c r="ASI35" s="15"/>
      <c r="ASJ35" s="15"/>
      <c r="ASK35" s="15"/>
      <c r="ASL35" s="15"/>
      <c r="ASM35" s="15"/>
      <c r="ASN35" s="15"/>
      <c r="ASO35" s="15"/>
      <c r="ASP35" s="15"/>
      <c r="ASQ35" s="15"/>
      <c r="ASR35" s="15"/>
      <c r="ASS35" s="15"/>
      <c r="AST35" s="15"/>
      <c r="ASU35" s="15"/>
      <c r="ASV35" s="15"/>
      <c r="ASW35" s="15"/>
      <c r="ASX35" s="15"/>
      <c r="ASY35" s="15"/>
      <c r="ASZ35" s="15"/>
      <c r="ATA35" s="15"/>
      <c r="ATB35" s="15"/>
      <c r="ATC35" s="15"/>
      <c r="ATD35" s="15"/>
      <c r="ATE35" s="15"/>
      <c r="ATF35" s="15"/>
      <c r="ATG35" s="15"/>
      <c r="ATH35" s="15"/>
      <c r="ATI35" s="15"/>
      <c r="ATJ35" s="15"/>
      <c r="ATK35" s="15"/>
      <c r="ATL35" s="15"/>
      <c r="ATM35" s="15"/>
      <c r="ATN35" s="15"/>
      <c r="ATO35" s="15"/>
      <c r="ATP35" s="15"/>
      <c r="ATQ35" s="15"/>
      <c r="ATR35" s="15"/>
      <c r="ATS35" s="15"/>
      <c r="ATT35" s="15"/>
      <c r="ATU35" s="15"/>
      <c r="ATV35" s="15"/>
      <c r="ATW35" s="15"/>
      <c r="ATX35" s="15"/>
      <c r="ATY35" s="15"/>
      <c r="ATZ35" s="15"/>
      <c r="AUA35" s="15"/>
      <c r="AUB35" s="15"/>
      <c r="AUC35" s="15"/>
      <c r="AUD35" s="15"/>
      <c r="AUE35" s="15"/>
      <c r="AUF35" s="15"/>
      <c r="AUG35" s="15"/>
      <c r="AUH35" s="15"/>
      <c r="AUI35" s="15"/>
      <c r="AUJ35" s="15"/>
      <c r="AUK35" s="15"/>
      <c r="AUL35" s="15"/>
      <c r="AUM35" s="15"/>
      <c r="AUN35" s="15"/>
      <c r="AUO35" s="15"/>
      <c r="AUP35" s="15"/>
      <c r="AUQ35" s="15"/>
      <c r="AUR35" s="15"/>
      <c r="AUS35" s="15"/>
      <c r="AUT35" s="15"/>
      <c r="AUU35" s="15"/>
      <c r="AUV35" s="15"/>
      <c r="AUW35" s="15"/>
      <c r="AUX35" s="15"/>
      <c r="AUY35" s="15"/>
      <c r="AUZ35" s="15"/>
      <c r="AVA35" s="15"/>
      <c r="AVB35" s="15"/>
      <c r="AVC35" s="15"/>
      <c r="AVD35" s="15"/>
      <c r="AVE35" s="15"/>
      <c r="AVF35" s="15"/>
      <c r="AVG35" s="15"/>
      <c r="AVH35" s="15"/>
      <c r="AVI35" s="15"/>
      <c r="AVJ35" s="15"/>
      <c r="AVK35" s="15"/>
      <c r="AVL35" s="15"/>
      <c r="AVM35" s="15"/>
      <c r="AVN35" s="15"/>
      <c r="AVO35" s="15"/>
      <c r="AVP35" s="15"/>
      <c r="AVQ35" s="15"/>
      <c r="AVR35" s="15"/>
      <c r="AVS35" s="15"/>
      <c r="AVT35" s="15"/>
      <c r="AVU35" s="15"/>
      <c r="AVV35" s="15"/>
      <c r="AVW35" s="15"/>
      <c r="AVX35" s="15"/>
      <c r="AVY35" s="15"/>
      <c r="AVZ35" s="15"/>
      <c r="AWA35" s="15"/>
      <c r="AWB35" s="15"/>
      <c r="AWC35" s="15"/>
      <c r="AWD35" s="15"/>
      <c r="AWE35" s="15"/>
      <c r="AWF35" s="15"/>
      <c r="AWG35" s="15"/>
      <c r="AWH35" s="15"/>
      <c r="AWI35" s="15"/>
      <c r="AWJ35" s="15"/>
      <c r="AWK35" s="15"/>
      <c r="AWL35" s="15"/>
      <c r="AWM35" s="15"/>
      <c r="AWN35" s="15"/>
      <c r="AWO35" s="15"/>
      <c r="AWP35" s="15"/>
      <c r="AWQ35" s="15"/>
      <c r="AWR35" s="15"/>
      <c r="AWS35" s="15"/>
      <c r="AWT35" s="15"/>
      <c r="AWU35" s="15"/>
      <c r="AWV35" s="15"/>
      <c r="AWW35" s="15"/>
      <c r="AWX35" s="15"/>
      <c r="AWY35" s="15"/>
      <c r="AWZ35" s="15"/>
      <c r="AXA35" s="15"/>
      <c r="AXB35" s="15"/>
      <c r="AXC35" s="15"/>
      <c r="AXD35" s="15"/>
      <c r="AXE35" s="15"/>
      <c r="AXF35" s="15"/>
      <c r="AXG35" s="15"/>
      <c r="AXH35" s="15"/>
      <c r="AXI35" s="15"/>
      <c r="AXJ35" s="15"/>
      <c r="AXK35" s="15"/>
      <c r="AXL35" s="15"/>
      <c r="AXM35" s="15"/>
      <c r="AXN35" s="15"/>
      <c r="AXO35" s="15"/>
      <c r="AXP35" s="15"/>
      <c r="AXQ35" s="15"/>
      <c r="AXR35" s="15"/>
      <c r="AXS35" s="15"/>
      <c r="AXT35" s="15"/>
      <c r="AXU35" s="15"/>
      <c r="AXV35" s="15"/>
      <c r="AXW35" s="15"/>
      <c r="AXX35" s="15"/>
      <c r="AXY35" s="15"/>
      <c r="AXZ35" s="15"/>
      <c r="AYA35" s="15"/>
      <c r="AYB35" s="15"/>
      <c r="AYC35" s="15"/>
      <c r="AYD35" s="15"/>
      <c r="AYE35" s="15"/>
      <c r="AYF35" s="15"/>
      <c r="AYG35" s="15"/>
      <c r="AYH35" s="15"/>
      <c r="AYI35" s="15"/>
      <c r="AYJ35" s="15"/>
      <c r="AYK35" s="15"/>
      <c r="AYL35" s="15"/>
      <c r="AYM35" s="15"/>
      <c r="AYN35" s="15"/>
      <c r="AYO35" s="15"/>
      <c r="AYP35" s="15"/>
      <c r="AYQ35" s="15"/>
      <c r="AYR35" s="15"/>
      <c r="AYS35" s="15"/>
      <c r="AYT35" s="15"/>
      <c r="AYU35" s="15"/>
      <c r="AYV35" s="15"/>
      <c r="AYW35" s="15"/>
      <c r="AYX35" s="15"/>
      <c r="AYY35" s="15"/>
      <c r="AYZ35" s="15"/>
      <c r="AZA35" s="15"/>
      <c r="AZB35" s="15"/>
      <c r="AZC35" s="15"/>
      <c r="AZD35" s="15"/>
      <c r="AZE35" s="15"/>
      <c r="AZF35" s="15"/>
      <c r="AZG35" s="15"/>
      <c r="AZH35" s="15"/>
      <c r="AZI35" s="15"/>
      <c r="AZJ35" s="15"/>
      <c r="AZK35" s="15"/>
      <c r="AZL35" s="15"/>
      <c r="AZM35" s="15"/>
      <c r="AZN35" s="15"/>
      <c r="AZO35" s="15"/>
      <c r="AZP35" s="15"/>
      <c r="AZQ35" s="15"/>
      <c r="AZR35" s="15"/>
      <c r="AZS35" s="15"/>
      <c r="AZT35" s="15"/>
      <c r="AZU35" s="15"/>
      <c r="AZV35" s="15"/>
      <c r="AZW35" s="15"/>
      <c r="AZX35" s="15"/>
      <c r="AZY35" s="15"/>
      <c r="AZZ35" s="15"/>
      <c r="BAA35" s="15"/>
      <c r="BAB35" s="15"/>
      <c r="BAC35" s="15"/>
      <c r="BAD35" s="15"/>
      <c r="BAE35" s="15"/>
      <c r="BAF35" s="15"/>
      <c r="BAG35" s="15"/>
      <c r="BAH35" s="15"/>
      <c r="BAI35" s="15"/>
      <c r="BAJ35" s="15"/>
      <c r="BAK35" s="15"/>
      <c r="BAL35" s="15"/>
      <c r="BAM35" s="15"/>
      <c r="BAN35" s="15"/>
      <c r="BAO35" s="15"/>
      <c r="BAP35" s="15"/>
      <c r="BAQ35" s="15"/>
      <c r="BAR35" s="15"/>
      <c r="BAS35" s="15"/>
      <c r="BAT35" s="15"/>
      <c r="BAU35" s="15"/>
      <c r="BAV35" s="15"/>
      <c r="BAW35" s="15"/>
      <c r="BAX35" s="15"/>
      <c r="BAY35" s="15"/>
      <c r="BAZ35" s="15"/>
      <c r="BBA35" s="15"/>
      <c r="BBB35" s="15"/>
      <c r="BBC35" s="15"/>
      <c r="BBD35" s="15"/>
      <c r="BBE35" s="15"/>
      <c r="BBF35" s="15"/>
      <c r="BBG35" s="15"/>
      <c r="BBH35" s="15"/>
      <c r="BBI35" s="15"/>
      <c r="BBJ35" s="15"/>
      <c r="BBK35" s="15"/>
      <c r="BBL35" s="15"/>
      <c r="BBM35" s="15"/>
      <c r="BBN35" s="15"/>
      <c r="BBO35" s="15"/>
      <c r="BBP35" s="15"/>
      <c r="BBQ35" s="15"/>
      <c r="BBR35" s="15"/>
      <c r="BBS35" s="15"/>
      <c r="BBT35" s="15"/>
      <c r="BBU35" s="15"/>
      <c r="BBV35" s="15"/>
      <c r="BBW35" s="15"/>
      <c r="BBX35" s="15"/>
      <c r="BBY35" s="15"/>
      <c r="BBZ35" s="15"/>
      <c r="BCA35" s="15"/>
      <c r="BCB35" s="15"/>
      <c r="BCC35" s="15"/>
      <c r="BCD35" s="15"/>
      <c r="BCE35" s="15"/>
      <c r="BCF35" s="15"/>
      <c r="BCG35" s="15"/>
      <c r="BCH35" s="15"/>
      <c r="BCI35" s="15"/>
      <c r="BCJ35" s="15"/>
      <c r="BCK35" s="15"/>
      <c r="BCL35" s="15"/>
      <c r="BCM35" s="15"/>
      <c r="BCN35" s="15"/>
      <c r="BCO35" s="15"/>
      <c r="BCP35" s="15"/>
      <c r="BCQ35" s="15"/>
      <c r="BCR35" s="15"/>
      <c r="BCS35" s="15"/>
      <c r="BCT35" s="15"/>
      <c r="BCU35" s="15"/>
      <c r="BCV35" s="15"/>
      <c r="BCW35" s="15"/>
      <c r="BCX35" s="15"/>
      <c r="BCY35" s="15"/>
      <c r="BCZ35" s="15"/>
      <c r="BDA35" s="15"/>
      <c r="BDB35" s="15"/>
      <c r="BDC35" s="15"/>
      <c r="BDD35" s="15"/>
      <c r="BDE35" s="15"/>
      <c r="BDF35" s="15"/>
      <c r="BDG35" s="15"/>
      <c r="BDH35" s="15"/>
      <c r="BDI35" s="15"/>
      <c r="BDJ35" s="15"/>
      <c r="BDK35" s="15"/>
      <c r="BDL35" s="15"/>
      <c r="BDM35" s="15"/>
      <c r="BDN35" s="15"/>
      <c r="BDO35" s="15"/>
      <c r="BDP35" s="15"/>
      <c r="BDQ35" s="15"/>
      <c r="BDR35" s="15"/>
      <c r="BDS35" s="15"/>
      <c r="BDT35" s="15"/>
      <c r="BDU35" s="15"/>
      <c r="BDV35" s="15"/>
      <c r="BDW35" s="15"/>
      <c r="BDX35" s="15"/>
      <c r="BDY35" s="15"/>
      <c r="BDZ35" s="15"/>
      <c r="BEA35" s="15"/>
      <c r="BEB35" s="15"/>
      <c r="BEC35" s="15"/>
      <c r="BED35" s="15"/>
      <c r="BEE35" s="15"/>
      <c r="BEF35" s="15"/>
      <c r="BEG35" s="15"/>
      <c r="BEH35" s="15"/>
      <c r="BEI35" s="15"/>
      <c r="BEJ35" s="15"/>
      <c r="BEK35" s="15"/>
      <c r="BEL35" s="15"/>
      <c r="BEM35" s="15"/>
      <c r="BEN35" s="15"/>
      <c r="BEO35" s="15"/>
      <c r="BEP35" s="15"/>
      <c r="BEQ35" s="15"/>
      <c r="BER35" s="15"/>
      <c r="BES35" s="15"/>
      <c r="BET35" s="15"/>
      <c r="BEU35" s="15"/>
      <c r="BEV35" s="15"/>
      <c r="BEW35" s="15"/>
      <c r="BEX35" s="15"/>
      <c r="BEY35" s="15"/>
      <c r="BEZ35" s="15"/>
      <c r="BFA35" s="15"/>
      <c r="BFB35" s="15"/>
      <c r="BFC35" s="15"/>
      <c r="BFD35" s="15"/>
      <c r="BFE35" s="15"/>
      <c r="BFF35" s="15"/>
      <c r="BFG35" s="15"/>
      <c r="BFH35" s="15"/>
      <c r="BFI35" s="15"/>
      <c r="BFJ35" s="15"/>
      <c r="BFK35" s="15"/>
      <c r="BFL35" s="15"/>
      <c r="BFM35" s="15"/>
      <c r="BFN35" s="15"/>
      <c r="BFO35" s="15"/>
      <c r="BFP35" s="15"/>
      <c r="BFQ35" s="15"/>
      <c r="BFR35" s="15"/>
      <c r="BFS35" s="15"/>
      <c r="BFT35" s="15"/>
      <c r="BFU35" s="15"/>
      <c r="BFV35" s="15"/>
      <c r="BFW35" s="15"/>
      <c r="BFX35" s="15"/>
      <c r="BFY35" s="15"/>
      <c r="BFZ35" s="15"/>
      <c r="BGA35" s="15"/>
      <c r="BGB35" s="15"/>
      <c r="BGC35" s="15"/>
      <c r="BGD35" s="15"/>
      <c r="BGE35" s="15"/>
      <c r="BGF35" s="15"/>
      <c r="BGG35" s="15"/>
      <c r="BGH35" s="15"/>
      <c r="BGI35" s="15"/>
      <c r="BGJ35" s="15"/>
      <c r="BGK35" s="15"/>
      <c r="BGL35" s="15"/>
      <c r="BGM35" s="15"/>
      <c r="BGN35" s="15"/>
      <c r="BGO35" s="15"/>
      <c r="BGP35" s="15"/>
      <c r="BGQ35" s="15"/>
      <c r="BGR35" s="15"/>
      <c r="BGS35" s="15"/>
      <c r="BGT35" s="15"/>
      <c r="BGU35" s="15"/>
      <c r="BGV35" s="15"/>
      <c r="BGW35" s="15"/>
      <c r="BGX35" s="15"/>
      <c r="BGY35" s="15"/>
      <c r="BGZ35" s="15"/>
      <c r="BHA35" s="15"/>
      <c r="BHB35" s="15"/>
      <c r="BHC35" s="15"/>
      <c r="BHD35" s="15"/>
      <c r="BHE35" s="15"/>
      <c r="BHF35" s="15"/>
      <c r="BHG35" s="15"/>
      <c r="BHH35" s="15"/>
      <c r="BHI35" s="15"/>
      <c r="BHJ35" s="15"/>
      <c r="BHK35" s="15"/>
      <c r="BHL35" s="15"/>
      <c r="BHM35" s="15"/>
      <c r="BHN35" s="15"/>
      <c r="BHO35" s="15"/>
      <c r="BHP35" s="15"/>
      <c r="BHQ35" s="15"/>
      <c r="BHR35" s="15"/>
      <c r="BHS35" s="15"/>
      <c r="BHT35" s="15"/>
      <c r="BHU35" s="15"/>
      <c r="BHV35" s="15"/>
      <c r="BHW35" s="15"/>
      <c r="BHX35" s="15"/>
      <c r="BHY35" s="15"/>
      <c r="BHZ35" s="15"/>
      <c r="BIA35" s="15"/>
      <c r="BIB35" s="15"/>
      <c r="BIC35" s="15"/>
      <c r="BID35" s="15"/>
      <c r="BIE35" s="15"/>
      <c r="BIF35" s="15"/>
      <c r="BIG35" s="15"/>
      <c r="BIH35" s="15"/>
      <c r="BII35" s="15"/>
      <c r="BIJ35" s="15"/>
      <c r="BIK35" s="15"/>
      <c r="BIL35" s="15"/>
      <c r="BIM35" s="15"/>
      <c r="BIN35" s="15"/>
      <c r="BIO35" s="15"/>
      <c r="BIP35" s="15"/>
      <c r="BIQ35" s="15"/>
      <c r="BIR35" s="15"/>
      <c r="BIS35" s="15"/>
      <c r="BIT35" s="15"/>
      <c r="BIU35" s="15"/>
      <c r="BIV35" s="15"/>
      <c r="BIW35" s="15"/>
      <c r="BIX35" s="15"/>
      <c r="BIY35" s="15"/>
      <c r="BIZ35" s="15"/>
      <c r="BJA35" s="15"/>
      <c r="BJB35" s="15"/>
      <c r="BJC35" s="15"/>
      <c r="BJD35" s="15"/>
      <c r="BJE35" s="15"/>
      <c r="BJF35" s="15"/>
      <c r="BJG35" s="15"/>
      <c r="BJH35" s="15"/>
      <c r="BJI35" s="15"/>
      <c r="BJJ35" s="15"/>
      <c r="BJK35" s="15"/>
      <c r="BJL35" s="15"/>
      <c r="BJM35" s="15"/>
      <c r="BJN35" s="15"/>
      <c r="BJO35" s="15"/>
      <c r="BJP35" s="15"/>
      <c r="BJQ35" s="15"/>
      <c r="BJR35" s="15"/>
      <c r="BJS35" s="15"/>
      <c r="BJT35" s="15"/>
      <c r="BJU35" s="15"/>
      <c r="BJV35" s="15"/>
      <c r="BJW35" s="15"/>
      <c r="BJX35" s="15"/>
      <c r="BJY35" s="15"/>
      <c r="BJZ35" s="15"/>
      <c r="BKA35" s="15"/>
      <c r="BKB35" s="15"/>
      <c r="BKC35" s="15"/>
      <c r="BKD35" s="15"/>
      <c r="BKE35" s="15"/>
      <c r="BKF35" s="15"/>
      <c r="BKG35" s="15"/>
      <c r="BKH35" s="15"/>
      <c r="BKI35" s="15"/>
      <c r="BKJ35" s="15"/>
      <c r="BKK35" s="15"/>
      <c r="BKL35" s="15"/>
      <c r="BKM35" s="15"/>
      <c r="BKN35" s="15"/>
      <c r="BKO35" s="15"/>
      <c r="BKP35" s="15"/>
      <c r="BKQ35" s="15"/>
      <c r="BKR35" s="15"/>
      <c r="BKS35" s="15"/>
      <c r="BKT35" s="15"/>
      <c r="BKU35" s="15"/>
      <c r="BKV35" s="15"/>
      <c r="BKW35" s="15"/>
      <c r="BKX35" s="15"/>
      <c r="BKY35" s="15"/>
      <c r="BKZ35" s="15"/>
      <c r="BLA35" s="15"/>
      <c r="BLB35" s="15"/>
      <c r="BLC35" s="15"/>
      <c r="BLD35" s="15"/>
      <c r="BLE35" s="15"/>
      <c r="BLF35" s="15"/>
      <c r="BLG35" s="15"/>
      <c r="BLH35" s="15"/>
      <c r="BLI35" s="15"/>
      <c r="BLJ35" s="15"/>
      <c r="BLK35" s="15"/>
      <c r="BLL35" s="15"/>
      <c r="BLM35" s="15"/>
      <c r="BLN35" s="15"/>
      <c r="BLO35" s="15"/>
      <c r="BLP35" s="15"/>
      <c r="BLQ35" s="15"/>
      <c r="BLR35" s="15"/>
      <c r="BLS35" s="15"/>
      <c r="BLT35" s="15"/>
      <c r="BLU35" s="15"/>
      <c r="BLV35" s="15"/>
      <c r="BLW35" s="15"/>
      <c r="BLX35" s="15"/>
      <c r="BLY35" s="15"/>
      <c r="BLZ35" s="15"/>
      <c r="BMA35" s="15"/>
      <c r="BMB35" s="15"/>
      <c r="BMC35" s="15"/>
      <c r="BMD35" s="15"/>
      <c r="BME35" s="15"/>
      <c r="BMF35" s="15"/>
      <c r="BMG35" s="15"/>
      <c r="BMH35" s="15"/>
      <c r="BMI35" s="15"/>
      <c r="BMJ35" s="15"/>
      <c r="BMK35" s="15"/>
      <c r="BML35" s="15"/>
      <c r="BMM35" s="15"/>
      <c r="BMN35" s="15"/>
      <c r="BMO35" s="15"/>
      <c r="BMP35" s="15"/>
      <c r="BMQ35" s="15"/>
      <c r="BMR35" s="15"/>
      <c r="BMS35" s="15"/>
      <c r="BMT35" s="15"/>
      <c r="BMU35" s="15"/>
      <c r="BMV35" s="15"/>
      <c r="BMW35" s="15"/>
      <c r="BMX35" s="15"/>
      <c r="BMY35" s="15"/>
      <c r="BMZ35" s="15"/>
      <c r="BNA35" s="15"/>
      <c r="BNB35" s="15"/>
      <c r="BNC35" s="15"/>
      <c r="BND35" s="15"/>
      <c r="BNE35" s="15"/>
      <c r="BNF35" s="15"/>
      <c r="BNG35" s="15"/>
      <c r="BNH35" s="15"/>
      <c r="BNI35" s="15"/>
      <c r="BNJ35" s="15"/>
      <c r="BNK35" s="15"/>
      <c r="BNL35" s="15"/>
      <c r="BNM35" s="15"/>
      <c r="BNN35" s="15"/>
      <c r="BNO35" s="15"/>
      <c r="BNP35" s="15"/>
      <c r="BNQ35" s="15"/>
      <c r="BNR35" s="15"/>
      <c r="BNS35" s="15"/>
      <c r="BNT35" s="15"/>
      <c r="BNU35" s="15"/>
      <c r="BNV35" s="15"/>
      <c r="BNW35" s="15"/>
      <c r="BNX35" s="15"/>
      <c r="BNY35" s="15"/>
      <c r="BNZ35" s="15"/>
      <c r="BOA35" s="15"/>
      <c r="BOB35" s="15"/>
      <c r="BOC35" s="15"/>
      <c r="BOD35" s="15"/>
      <c r="BOE35" s="15"/>
      <c r="BOF35" s="15"/>
      <c r="BOG35" s="15"/>
      <c r="BOH35" s="15"/>
      <c r="BOI35" s="15"/>
      <c r="BOJ35" s="15"/>
      <c r="BOK35" s="15"/>
      <c r="BOL35" s="15"/>
      <c r="BOM35" s="15"/>
      <c r="BON35" s="15"/>
      <c r="BOO35" s="15"/>
      <c r="BOP35" s="15"/>
      <c r="BOQ35" s="15"/>
      <c r="BOR35" s="15"/>
      <c r="BOS35" s="15"/>
      <c r="BOT35" s="15"/>
      <c r="BOU35" s="15"/>
      <c r="BOV35" s="15"/>
      <c r="BOW35" s="15"/>
      <c r="BOX35" s="15"/>
      <c r="BOY35" s="15"/>
      <c r="BOZ35" s="15"/>
      <c r="BPA35" s="15"/>
      <c r="BPB35" s="15"/>
      <c r="BPC35" s="15"/>
      <c r="BPD35" s="15"/>
      <c r="BPE35" s="15"/>
      <c r="BPF35" s="15"/>
      <c r="BPG35" s="15"/>
      <c r="BPH35" s="15"/>
      <c r="BPI35" s="15"/>
      <c r="BPJ35" s="15"/>
      <c r="BPK35" s="15"/>
      <c r="BPL35" s="15"/>
      <c r="BPM35" s="15"/>
      <c r="BPN35" s="15"/>
      <c r="BPO35" s="15"/>
      <c r="BPP35" s="15"/>
      <c r="BPQ35" s="15"/>
      <c r="BPR35" s="15"/>
      <c r="BPS35" s="15"/>
      <c r="BPT35" s="15"/>
      <c r="BPU35" s="15"/>
      <c r="BPV35" s="15"/>
      <c r="BPW35" s="15"/>
      <c r="BPX35" s="15"/>
      <c r="BPY35" s="15"/>
      <c r="BPZ35" s="15"/>
      <c r="BQA35" s="15"/>
      <c r="BQB35" s="15"/>
      <c r="BQC35" s="15"/>
      <c r="BQD35" s="15"/>
      <c r="BQE35" s="15"/>
      <c r="BQF35" s="15"/>
      <c r="BQG35" s="15"/>
      <c r="BQH35" s="15"/>
      <c r="BQI35" s="15"/>
      <c r="BQJ35" s="15"/>
      <c r="BQK35" s="15"/>
      <c r="BQL35" s="15"/>
      <c r="BQM35" s="15"/>
      <c r="BQN35" s="15"/>
      <c r="BQO35" s="15"/>
      <c r="BQP35" s="15"/>
      <c r="BQQ35" s="15"/>
      <c r="BQR35" s="15"/>
      <c r="BQS35" s="15"/>
      <c r="BQT35" s="15"/>
      <c r="BQU35" s="15"/>
      <c r="BQV35" s="15"/>
      <c r="BQW35" s="15"/>
      <c r="BQX35" s="15"/>
      <c r="BQY35" s="15"/>
      <c r="BQZ35" s="15"/>
      <c r="BRA35" s="15"/>
      <c r="BRB35" s="15"/>
      <c r="BRC35" s="15"/>
      <c r="BRD35" s="15"/>
      <c r="BRE35" s="15"/>
      <c r="BRF35" s="15"/>
      <c r="BRG35" s="15"/>
      <c r="BRH35" s="15"/>
      <c r="BRI35" s="15"/>
      <c r="BRJ35" s="15"/>
      <c r="BRK35" s="15"/>
      <c r="BRL35" s="15"/>
      <c r="BRM35" s="15"/>
      <c r="BRN35" s="15"/>
      <c r="BRO35" s="15"/>
      <c r="BRP35" s="15"/>
      <c r="BRQ35" s="15"/>
      <c r="BRR35" s="15"/>
      <c r="BRS35" s="15"/>
      <c r="BRT35" s="15"/>
      <c r="BRU35" s="15"/>
      <c r="BRV35" s="15"/>
      <c r="BRW35" s="15"/>
      <c r="BRX35" s="15"/>
      <c r="BRY35" s="15"/>
      <c r="BRZ35" s="15"/>
      <c r="BSA35" s="15"/>
      <c r="BSB35" s="15"/>
      <c r="BSC35" s="15"/>
      <c r="BSD35" s="15"/>
      <c r="BSE35" s="15"/>
      <c r="BSF35" s="15"/>
      <c r="BSG35" s="15"/>
      <c r="BSH35" s="15"/>
      <c r="BSI35" s="15"/>
      <c r="BSJ35" s="15"/>
      <c r="BSK35" s="15"/>
      <c r="BSL35" s="15"/>
      <c r="BSM35" s="15"/>
      <c r="BSN35" s="15"/>
      <c r="BSO35" s="15"/>
      <c r="BSP35" s="15"/>
      <c r="BSQ35" s="15"/>
      <c r="BSR35" s="15"/>
      <c r="BSS35" s="15"/>
      <c r="BST35" s="15"/>
      <c r="BSU35" s="15"/>
      <c r="BSV35" s="15"/>
      <c r="BSW35" s="15"/>
      <c r="BSX35" s="15"/>
      <c r="BSY35" s="15"/>
      <c r="BSZ35" s="15"/>
      <c r="BTA35" s="15"/>
      <c r="BTB35" s="15"/>
      <c r="BTC35" s="15"/>
      <c r="BTD35" s="15"/>
      <c r="BTE35" s="15"/>
      <c r="BTF35" s="15"/>
      <c r="BTG35" s="15"/>
      <c r="BTH35" s="15"/>
      <c r="BTI35" s="15"/>
      <c r="BTJ35" s="15"/>
      <c r="BTK35" s="15"/>
      <c r="BTL35" s="15"/>
      <c r="BTM35" s="15"/>
      <c r="BTN35" s="15"/>
      <c r="BTO35" s="15"/>
      <c r="BTP35" s="15"/>
      <c r="BTQ35" s="15"/>
      <c r="BTR35" s="15"/>
      <c r="BTS35" s="15"/>
      <c r="BTT35" s="15"/>
      <c r="BTU35" s="15"/>
      <c r="BTV35" s="15"/>
      <c r="BTW35" s="15"/>
      <c r="BTX35" s="15"/>
      <c r="BTY35" s="15"/>
      <c r="BTZ35" s="15"/>
      <c r="BUA35" s="15"/>
      <c r="BUB35" s="15"/>
      <c r="BUC35" s="15"/>
      <c r="BUD35" s="15"/>
      <c r="BUE35" s="15"/>
      <c r="BUF35" s="15"/>
      <c r="BUG35" s="15"/>
      <c r="BUH35" s="15"/>
      <c r="BUI35" s="15"/>
      <c r="BUJ35" s="15"/>
      <c r="BUK35" s="15"/>
      <c r="BUL35" s="15"/>
      <c r="BUM35" s="15"/>
      <c r="BUN35" s="15"/>
      <c r="BUO35" s="15"/>
      <c r="BUP35" s="15"/>
      <c r="BUQ35" s="15"/>
      <c r="BUR35" s="15"/>
      <c r="BUS35" s="15"/>
      <c r="BUT35" s="15"/>
      <c r="BUU35" s="15"/>
      <c r="BUV35" s="15"/>
      <c r="BUW35" s="15"/>
      <c r="BUX35" s="15"/>
      <c r="BUY35" s="15"/>
      <c r="BUZ35" s="15"/>
      <c r="BVA35" s="15"/>
      <c r="BVB35" s="15"/>
      <c r="BVC35" s="15"/>
      <c r="BVD35" s="15"/>
      <c r="BVE35" s="15"/>
      <c r="BVF35" s="15"/>
      <c r="BVG35" s="15"/>
      <c r="BVH35" s="15"/>
      <c r="BVI35" s="15"/>
      <c r="BVJ35" s="15"/>
      <c r="BVK35" s="15"/>
      <c r="BVL35" s="15"/>
      <c r="BVM35" s="15"/>
      <c r="BVN35" s="15"/>
      <c r="BVO35" s="15"/>
      <c r="BVP35" s="15"/>
      <c r="BVQ35" s="15"/>
      <c r="BVR35" s="15"/>
      <c r="BVS35" s="15"/>
      <c r="BVT35" s="15"/>
      <c r="BVU35" s="15"/>
      <c r="BVV35" s="15"/>
      <c r="BVW35" s="15"/>
      <c r="BVX35" s="15"/>
      <c r="BVY35" s="15"/>
      <c r="BVZ35" s="15"/>
      <c r="BWA35" s="15"/>
      <c r="BWB35" s="15"/>
      <c r="BWC35" s="15"/>
      <c r="BWD35" s="15"/>
      <c r="BWE35" s="15"/>
      <c r="BWF35" s="15"/>
      <c r="BWG35" s="15"/>
      <c r="BWH35" s="15"/>
      <c r="BWI35" s="15"/>
      <c r="BWJ35" s="15"/>
      <c r="BWK35" s="15"/>
      <c r="BWL35" s="15"/>
      <c r="BWM35" s="15"/>
      <c r="BWN35" s="15"/>
      <c r="BWO35" s="15"/>
      <c r="BWP35" s="15"/>
      <c r="BWQ35" s="15"/>
      <c r="BWR35" s="15"/>
      <c r="BWS35" s="15"/>
      <c r="BWT35" s="15"/>
      <c r="BWU35" s="15"/>
      <c r="BWV35" s="15"/>
      <c r="BWW35" s="15"/>
      <c r="BWX35" s="15"/>
      <c r="BWY35" s="15"/>
      <c r="BWZ35" s="15"/>
      <c r="BXA35" s="15"/>
      <c r="BXB35" s="15"/>
      <c r="BXC35" s="15"/>
      <c r="BXD35" s="15"/>
      <c r="BXE35" s="15"/>
      <c r="BXF35" s="15"/>
      <c r="BXG35" s="15"/>
      <c r="BXH35" s="15"/>
      <c r="BXI35" s="15"/>
      <c r="BXJ35" s="15"/>
      <c r="BXK35" s="15"/>
      <c r="BXL35" s="15"/>
      <c r="BXM35" s="15"/>
      <c r="BXN35" s="15"/>
      <c r="BXO35" s="15"/>
      <c r="BXP35" s="15"/>
      <c r="BXQ35" s="15"/>
      <c r="BXR35" s="15"/>
      <c r="BXS35" s="15"/>
      <c r="BXT35" s="15"/>
      <c r="BXU35" s="15"/>
      <c r="BXV35" s="15"/>
      <c r="BXW35" s="15"/>
      <c r="BXX35" s="15"/>
      <c r="BXY35" s="15"/>
      <c r="BXZ35" s="15"/>
      <c r="BYA35" s="15"/>
      <c r="BYB35" s="15"/>
      <c r="BYC35" s="15"/>
      <c r="BYD35" s="15"/>
      <c r="BYE35" s="15"/>
      <c r="BYF35" s="15"/>
      <c r="BYG35" s="15"/>
      <c r="BYH35" s="15"/>
      <c r="BYI35" s="15"/>
      <c r="BYJ35" s="15"/>
      <c r="BYK35" s="15"/>
      <c r="BYL35" s="15"/>
      <c r="BYM35" s="15"/>
      <c r="BYN35" s="15"/>
      <c r="BYO35" s="15"/>
      <c r="BYP35" s="15"/>
      <c r="BYQ35" s="15"/>
      <c r="BYR35" s="15"/>
      <c r="BYS35" s="15"/>
      <c r="BYT35" s="15"/>
      <c r="BYU35" s="15"/>
      <c r="BYV35" s="15"/>
      <c r="BYW35" s="15"/>
      <c r="BYX35" s="15"/>
      <c r="BYY35" s="15"/>
      <c r="BYZ35" s="15"/>
      <c r="BZA35" s="15"/>
      <c r="BZB35" s="15"/>
      <c r="BZC35" s="15"/>
      <c r="BZD35" s="15"/>
      <c r="BZE35" s="15"/>
      <c r="BZF35" s="15"/>
      <c r="BZG35" s="15"/>
      <c r="BZH35" s="15"/>
      <c r="BZI35" s="15"/>
      <c r="BZJ35" s="15"/>
      <c r="BZK35" s="15"/>
      <c r="BZL35" s="15"/>
      <c r="BZM35" s="15"/>
      <c r="BZN35" s="15"/>
      <c r="BZO35" s="15"/>
      <c r="BZP35" s="15"/>
      <c r="BZQ35" s="15"/>
      <c r="BZR35" s="15"/>
      <c r="BZS35" s="15"/>
      <c r="BZT35" s="15"/>
      <c r="BZU35" s="15"/>
      <c r="BZV35" s="15"/>
      <c r="BZW35" s="15"/>
      <c r="BZX35" s="15"/>
      <c r="BZY35" s="15"/>
      <c r="BZZ35" s="15"/>
      <c r="CAA35" s="15"/>
      <c r="CAB35" s="15"/>
      <c r="CAC35" s="15"/>
      <c r="CAD35" s="15"/>
      <c r="CAE35" s="15"/>
      <c r="CAF35" s="15"/>
      <c r="CAG35" s="15"/>
      <c r="CAH35" s="15"/>
      <c r="CAI35" s="15"/>
      <c r="CAJ35" s="15"/>
      <c r="CAK35" s="15"/>
      <c r="CAL35" s="15"/>
      <c r="CAM35" s="15"/>
      <c r="CAN35" s="15"/>
      <c r="CAO35" s="15"/>
      <c r="CAP35" s="15"/>
      <c r="CAQ35" s="15"/>
      <c r="CAR35" s="15"/>
      <c r="CAS35" s="15"/>
      <c r="CAT35" s="15"/>
      <c r="CAU35" s="15"/>
      <c r="CAV35" s="15"/>
      <c r="CAW35" s="15"/>
      <c r="CAX35" s="15"/>
      <c r="CAY35" s="15"/>
      <c r="CAZ35" s="15"/>
      <c r="CBA35" s="15"/>
      <c r="CBB35" s="15"/>
      <c r="CBC35" s="15"/>
      <c r="CBD35" s="15"/>
      <c r="CBE35" s="15"/>
      <c r="CBF35" s="15"/>
      <c r="CBG35" s="15"/>
      <c r="CBH35" s="15"/>
      <c r="CBI35" s="15"/>
      <c r="CBJ35" s="15"/>
      <c r="CBK35" s="15"/>
      <c r="CBL35" s="15"/>
      <c r="CBM35" s="15"/>
      <c r="CBN35" s="15"/>
      <c r="CBO35" s="15"/>
      <c r="CBP35" s="15"/>
      <c r="CBQ35" s="15"/>
      <c r="CBR35" s="15"/>
      <c r="CBS35" s="15"/>
      <c r="CBT35" s="15"/>
      <c r="CBU35" s="15"/>
      <c r="CBV35" s="15"/>
      <c r="CBW35" s="15"/>
      <c r="CBX35" s="15"/>
      <c r="CBY35" s="15"/>
      <c r="CBZ35" s="15"/>
      <c r="CCA35" s="15"/>
      <c r="CCB35" s="15"/>
      <c r="CCC35" s="15"/>
      <c r="CCD35" s="15"/>
      <c r="CCE35" s="15"/>
      <c r="CCF35" s="15"/>
      <c r="CCG35" s="15"/>
      <c r="CCH35" s="15"/>
      <c r="CCI35" s="15"/>
      <c r="CCJ35" s="15"/>
      <c r="CCK35" s="15"/>
      <c r="CCL35" s="15"/>
      <c r="CCM35" s="15"/>
      <c r="CCN35" s="15"/>
      <c r="CCO35" s="15"/>
      <c r="CCP35" s="15"/>
      <c r="CCQ35" s="15"/>
      <c r="CCR35" s="15"/>
      <c r="CCS35" s="15"/>
      <c r="CCT35" s="15"/>
      <c r="CCU35" s="15"/>
      <c r="CCV35" s="15"/>
      <c r="CCW35" s="15"/>
      <c r="CCX35" s="15"/>
      <c r="CCY35" s="15"/>
      <c r="CCZ35" s="15"/>
      <c r="CDA35" s="15"/>
      <c r="CDB35" s="15"/>
      <c r="CDC35" s="15"/>
      <c r="CDD35" s="15"/>
      <c r="CDE35" s="15"/>
      <c r="CDF35" s="15"/>
      <c r="CDG35" s="15"/>
      <c r="CDH35" s="15"/>
      <c r="CDI35" s="15"/>
      <c r="CDJ35" s="15"/>
      <c r="CDK35" s="15"/>
      <c r="CDL35" s="15"/>
      <c r="CDM35" s="15"/>
      <c r="CDN35" s="15"/>
      <c r="CDO35" s="15"/>
      <c r="CDP35" s="15"/>
      <c r="CDQ35" s="15"/>
      <c r="CDR35" s="15"/>
      <c r="CDS35" s="15"/>
      <c r="CDT35" s="15"/>
      <c r="CDU35" s="15"/>
      <c r="CDV35" s="15"/>
      <c r="CDW35" s="15"/>
      <c r="CDX35" s="15"/>
      <c r="CDY35" s="15"/>
      <c r="CDZ35" s="15"/>
      <c r="CEA35" s="15"/>
      <c r="CEB35" s="15"/>
      <c r="CEC35" s="15"/>
      <c r="CED35" s="15"/>
      <c r="CEE35" s="15"/>
      <c r="CEF35" s="15"/>
      <c r="CEG35" s="15"/>
      <c r="CEH35" s="15"/>
      <c r="CEI35" s="15"/>
      <c r="CEJ35" s="15"/>
      <c r="CEK35" s="15"/>
      <c r="CEL35" s="15"/>
      <c r="CEM35" s="15"/>
      <c r="CEN35" s="15"/>
      <c r="CEO35" s="15"/>
      <c r="CEP35" s="15"/>
      <c r="CEQ35" s="15"/>
      <c r="CER35" s="15"/>
      <c r="CES35" s="15"/>
      <c r="CET35" s="15"/>
      <c r="CEU35" s="15"/>
      <c r="CEV35" s="15"/>
      <c r="CEW35" s="15"/>
      <c r="CEX35" s="15"/>
      <c r="CEY35" s="15"/>
      <c r="CEZ35" s="15"/>
      <c r="CFA35" s="15"/>
      <c r="CFB35" s="15"/>
      <c r="CFC35" s="15"/>
      <c r="CFD35" s="15"/>
      <c r="CFE35" s="15"/>
      <c r="CFF35" s="15"/>
      <c r="CFG35" s="15"/>
      <c r="CFH35" s="15"/>
      <c r="CFI35" s="15"/>
      <c r="CFJ35" s="15"/>
      <c r="CFK35" s="15"/>
      <c r="CFL35" s="15"/>
      <c r="CFM35" s="15"/>
      <c r="CFN35" s="15"/>
      <c r="CFO35" s="15"/>
      <c r="CFP35" s="15"/>
      <c r="CFQ35" s="15"/>
      <c r="CFR35" s="15"/>
      <c r="CFS35" s="15"/>
      <c r="CFT35" s="15"/>
      <c r="CFU35" s="15"/>
      <c r="CFV35" s="15"/>
      <c r="CFW35" s="15"/>
      <c r="CFX35" s="15"/>
      <c r="CFY35" s="15"/>
      <c r="CFZ35" s="15"/>
      <c r="CGA35" s="15"/>
      <c r="CGB35" s="15"/>
      <c r="CGC35" s="15"/>
      <c r="CGD35" s="15"/>
      <c r="CGE35" s="15"/>
      <c r="CGF35" s="15"/>
      <c r="CGG35" s="15"/>
      <c r="CGH35" s="15"/>
      <c r="CGI35" s="15"/>
      <c r="CGJ35" s="15"/>
      <c r="CGK35" s="15"/>
      <c r="CGL35" s="15"/>
      <c r="CGM35" s="15"/>
      <c r="CGN35" s="15"/>
      <c r="CGO35" s="15"/>
      <c r="CGP35" s="15"/>
      <c r="CGQ35" s="15"/>
      <c r="CGR35" s="15"/>
      <c r="CGS35" s="15"/>
      <c r="CGT35" s="15"/>
      <c r="CGU35" s="15"/>
      <c r="CGV35" s="15"/>
      <c r="CGW35" s="15"/>
      <c r="CGX35" s="15"/>
      <c r="CGY35" s="15"/>
      <c r="CGZ35" s="15"/>
      <c r="CHA35" s="15"/>
      <c r="CHB35" s="15"/>
      <c r="CHC35" s="15"/>
      <c r="CHD35" s="15"/>
      <c r="CHE35" s="15"/>
      <c r="CHF35" s="15"/>
      <c r="CHG35" s="15"/>
      <c r="CHH35" s="15"/>
      <c r="CHI35" s="15"/>
      <c r="CHJ35" s="15"/>
      <c r="CHK35" s="15"/>
      <c r="CHL35" s="15"/>
      <c r="CHM35" s="15"/>
      <c r="CHN35" s="15"/>
      <c r="CHO35" s="15"/>
      <c r="CHP35" s="15"/>
      <c r="CHQ35" s="15"/>
      <c r="CHR35" s="15"/>
      <c r="CHS35" s="15"/>
      <c r="CHT35" s="15"/>
      <c r="CHU35" s="15"/>
      <c r="CHV35" s="15"/>
      <c r="CHW35" s="15"/>
      <c r="CHX35" s="15"/>
      <c r="CHY35" s="15"/>
      <c r="CHZ35" s="15"/>
      <c r="CIA35" s="15"/>
      <c r="CIB35" s="15"/>
      <c r="CIC35" s="15"/>
      <c r="CID35" s="15"/>
      <c r="CIE35" s="15"/>
      <c r="CIF35" s="15"/>
      <c r="CIG35" s="15"/>
      <c r="CIH35" s="15"/>
      <c r="CII35" s="15"/>
      <c r="CIJ35" s="15"/>
      <c r="CIK35" s="15"/>
      <c r="CIL35" s="15"/>
      <c r="CIM35" s="15"/>
      <c r="CIN35" s="15"/>
      <c r="CIO35" s="15"/>
      <c r="CIP35" s="15"/>
      <c r="CIQ35" s="15"/>
      <c r="CIR35" s="15"/>
      <c r="CIS35" s="15"/>
      <c r="CIT35" s="15"/>
      <c r="CIU35" s="15"/>
      <c r="CIV35" s="15"/>
      <c r="CIW35" s="15"/>
      <c r="CIX35" s="15"/>
      <c r="CIY35" s="15"/>
      <c r="CIZ35" s="15"/>
      <c r="CJA35" s="15"/>
      <c r="CJB35" s="15"/>
      <c r="CJC35" s="15"/>
      <c r="CJD35" s="15"/>
      <c r="CJE35" s="15"/>
      <c r="CJF35" s="15"/>
      <c r="CJG35" s="15"/>
      <c r="CJH35" s="15"/>
      <c r="CJI35" s="15"/>
      <c r="CJJ35" s="15"/>
      <c r="CJK35" s="15"/>
      <c r="CJL35" s="15"/>
      <c r="CJM35" s="15"/>
      <c r="CJN35" s="15"/>
      <c r="CJO35" s="15"/>
      <c r="CJP35" s="15"/>
      <c r="CJQ35" s="15"/>
      <c r="CJR35" s="15"/>
      <c r="CJS35" s="15"/>
      <c r="CJT35" s="15"/>
      <c r="CJU35" s="15"/>
      <c r="CJV35" s="15"/>
      <c r="CJW35" s="15"/>
      <c r="CJX35" s="15"/>
      <c r="CJY35" s="15"/>
      <c r="CJZ35" s="15"/>
      <c r="CKA35" s="15"/>
      <c r="CKB35" s="15"/>
      <c r="CKC35" s="15"/>
      <c r="CKD35" s="15"/>
      <c r="CKE35" s="15"/>
      <c r="CKF35" s="15"/>
      <c r="CKG35" s="15"/>
      <c r="CKH35" s="15"/>
      <c r="CKI35" s="15"/>
      <c r="CKJ35" s="15"/>
      <c r="CKK35" s="15"/>
      <c r="CKL35" s="15"/>
      <c r="CKM35" s="15"/>
      <c r="CKN35" s="15"/>
      <c r="CKO35" s="15"/>
      <c r="CKP35" s="15"/>
      <c r="CKQ35" s="15"/>
      <c r="CKR35" s="15"/>
      <c r="CKS35" s="15"/>
      <c r="CKT35" s="15"/>
      <c r="CKU35" s="15"/>
      <c r="CKV35" s="15"/>
      <c r="CKW35" s="15"/>
      <c r="CKX35" s="15"/>
      <c r="CKY35" s="15"/>
      <c r="CKZ35" s="15"/>
      <c r="CLA35" s="15"/>
      <c r="CLB35" s="15"/>
      <c r="CLC35" s="15"/>
      <c r="CLD35" s="15"/>
      <c r="CLE35" s="15"/>
      <c r="CLF35" s="15"/>
      <c r="CLG35" s="15"/>
      <c r="CLH35" s="15"/>
      <c r="CLI35" s="15"/>
      <c r="CLJ35" s="15"/>
      <c r="CLK35" s="15"/>
      <c r="CLL35" s="15"/>
      <c r="CLM35" s="15"/>
      <c r="CLN35" s="15"/>
      <c r="CLO35" s="15"/>
      <c r="CLP35" s="15"/>
      <c r="CLQ35" s="15"/>
      <c r="CLR35" s="15"/>
      <c r="CLS35" s="15"/>
      <c r="CLT35" s="15"/>
      <c r="CLU35" s="15"/>
      <c r="CLV35" s="15"/>
      <c r="CLW35" s="15"/>
      <c r="CLX35" s="15"/>
      <c r="CLY35" s="15"/>
      <c r="CLZ35" s="15"/>
      <c r="CMA35" s="15"/>
      <c r="CMB35" s="15"/>
      <c r="CMC35" s="15"/>
      <c r="CMD35" s="15"/>
      <c r="CME35" s="15"/>
      <c r="CMF35" s="15"/>
      <c r="CMG35" s="15"/>
      <c r="CMH35" s="15"/>
      <c r="CMI35" s="15"/>
      <c r="CMJ35" s="15"/>
      <c r="CMK35" s="15"/>
      <c r="CML35" s="15"/>
      <c r="CMM35" s="15"/>
      <c r="CMN35" s="15"/>
      <c r="CMO35" s="15"/>
      <c r="CMP35" s="15"/>
      <c r="CMQ35" s="15"/>
      <c r="CMR35" s="15"/>
      <c r="CMS35" s="15"/>
      <c r="CMT35" s="15"/>
      <c r="CMU35" s="15"/>
      <c r="CMV35" s="15"/>
      <c r="CMW35" s="15"/>
      <c r="CMX35" s="15"/>
      <c r="CMY35" s="15"/>
      <c r="CMZ35" s="15"/>
      <c r="CNA35" s="15"/>
      <c r="CNB35" s="15"/>
      <c r="CNC35" s="15"/>
      <c r="CND35" s="15"/>
      <c r="CNE35" s="15"/>
      <c r="CNF35" s="15"/>
      <c r="CNG35" s="15"/>
      <c r="CNH35" s="15"/>
      <c r="CNI35" s="15"/>
      <c r="CNJ35" s="15"/>
      <c r="CNK35" s="15"/>
      <c r="CNL35" s="15"/>
      <c r="CNM35" s="15"/>
      <c r="CNN35" s="15"/>
      <c r="CNO35" s="15"/>
      <c r="CNP35" s="15"/>
      <c r="CNQ35" s="15"/>
      <c r="CNR35" s="15"/>
      <c r="CNS35" s="15"/>
      <c r="CNT35" s="15"/>
      <c r="CNU35" s="15"/>
      <c r="CNV35" s="15"/>
      <c r="CNW35" s="15"/>
      <c r="CNX35" s="15"/>
      <c r="CNY35" s="15"/>
      <c r="CNZ35" s="15"/>
      <c r="COA35" s="15"/>
      <c r="COB35" s="15"/>
      <c r="COC35" s="15"/>
      <c r="COD35" s="15"/>
      <c r="COE35" s="15"/>
      <c r="COF35" s="15"/>
      <c r="COG35" s="15"/>
      <c r="COH35" s="15"/>
      <c r="COI35" s="15"/>
      <c r="COJ35" s="15"/>
      <c r="COK35" s="15"/>
      <c r="COL35" s="15"/>
      <c r="COM35" s="15"/>
      <c r="CON35" s="15"/>
      <c r="COO35" s="15"/>
      <c r="COP35" s="15"/>
      <c r="COQ35" s="15"/>
      <c r="COR35" s="15"/>
      <c r="COS35" s="15"/>
      <c r="COT35" s="15"/>
      <c r="COU35" s="15"/>
      <c r="COV35" s="15"/>
      <c r="COW35" s="15"/>
      <c r="COX35" s="15"/>
      <c r="COY35" s="15"/>
      <c r="COZ35" s="15"/>
      <c r="CPA35" s="15"/>
      <c r="CPB35" s="15"/>
      <c r="CPC35" s="15"/>
      <c r="CPD35" s="15"/>
      <c r="CPE35" s="15"/>
      <c r="CPF35" s="15"/>
      <c r="CPG35" s="15"/>
      <c r="CPH35" s="15"/>
      <c r="CPI35" s="15"/>
      <c r="CPJ35" s="15"/>
      <c r="CPK35" s="15"/>
      <c r="CPL35" s="15"/>
      <c r="CPM35" s="15"/>
      <c r="CPN35" s="15"/>
      <c r="CPO35" s="15"/>
      <c r="CPP35" s="15"/>
      <c r="CPQ35" s="15"/>
      <c r="CPR35" s="15"/>
      <c r="CPS35" s="15"/>
      <c r="CPT35" s="15"/>
      <c r="CPU35" s="15"/>
      <c r="CPV35" s="15"/>
      <c r="CPW35" s="15"/>
      <c r="CPX35" s="15"/>
      <c r="CPY35" s="15"/>
      <c r="CPZ35" s="15"/>
      <c r="CQA35" s="15"/>
      <c r="CQB35" s="15"/>
      <c r="CQC35" s="15"/>
      <c r="CQD35" s="15"/>
      <c r="CQE35" s="15"/>
      <c r="CQF35" s="15"/>
      <c r="CQG35" s="15"/>
      <c r="CQH35" s="15"/>
      <c r="CQI35" s="15"/>
      <c r="CQJ35" s="15"/>
      <c r="CQK35" s="15"/>
      <c r="CQL35" s="15"/>
      <c r="CQM35" s="15"/>
      <c r="CQN35" s="15"/>
      <c r="CQO35" s="15"/>
      <c r="CQP35" s="15"/>
      <c r="CQQ35" s="15"/>
      <c r="CQR35" s="15"/>
      <c r="CQS35" s="15"/>
      <c r="CQT35" s="15"/>
      <c r="CQU35" s="15"/>
      <c r="CQV35" s="15"/>
      <c r="CQW35" s="15"/>
      <c r="CQX35" s="15"/>
      <c r="CQY35" s="15"/>
      <c r="CQZ35" s="15"/>
      <c r="CRA35" s="15"/>
      <c r="CRB35" s="15"/>
      <c r="CRC35" s="15"/>
      <c r="CRD35" s="15"/>
      <c r="CRE35" s="15"/>
      <c r="CRF35" s="15"/>
      <c r="CRG35" s="15"/>
      <c r="CRH35" s="15"/>
      <c r="CRI35" s="15"/>
      <c r="CRJ35" s="15"/>
      <c r="CRK35" s="15"/>
      <c r="CRL35" s="15"/>
      <c r="CRM35" s="15"/>
      <c r="CRN35" s="15"/>
      <c r="CRO35" s="15"/>
      <c r="CRP35" s="15"/>
      <c r="CRQ35" s="15"/>
      <c r="CRR35" s="15"/>
      <c r="CRS35" s="15"/>
      <c r="CRT35" s="15"/>
      <c r="CRU35" s="15"/>
      <c r="CRV35" s="15"/>
      <c r="CRW35" s="15"/>
      <c r="CRX35" s="15"/>
      <c r="CRY35" s="15"/>
      <c r="CRZ35" s="15"/>
      <c r="CSA35" s="15"/>
      <c r="CSB35" s="15"/>
      <c r="CSC35" s="15"/>
      <c r="CSD35" s="15"/>
      <c r="CSE35" s="15"/>
      <c r="CSF35" s="15"/>
      <c r="CSG35" s="15"/>
      <c r="CSH35" s="15"/>
      <c r="CSI35" s="15"/>
      <c r="CSJ35" s="15"/>
      <c r="CSK35" s="15"/>
      <c r="CSL35" s="15"/>
      <c r="CSM35" s="15"/>
      <c r="CSN35" s="15"/>
      <c r="CSO35" s="15"/>
      <c r="CSP35" s="15"/>
      <c r="CSQ35" s="15"/>
      <c r="CSR35" s="15"/>
      <c r="CSS35" s="15"/>
      <c r="CST35" s="15"/>
      <c r="CSU35" s="15"/>
      <c r="CSV35" s="15"/>
      <c r="CSW35" s="15"/>
      <c r="CSX35" s="15"/>
      <c r="CSY35" s="15"/>
      <c r="CSZ35" s="15"/>
      <c r="CTA35" s="15"/>
      <c r="CTB35" s="15"/>
      <c r="CTC35" s="15"/>
      <c r="CTD35" s="15"/>
      <c r="CTE35" s="15"/>
      <c r="CTF35" s="15"/>
      <c r="CTG35" s="15"/>
      <c r="CTH35" s="15"/>
      <c r="CTI35" s="15"/>
      <c r="CTJ35" s="15"/>
      <c r="CTK35" s="15"/>
      <c r="CTL35" s="15"/>
      <c r="CTM35" s="15"/>
      <c r="CTN35" s="15"/>
      <c r="CTO35" s="15"/>
      <c r="CTP35" s="15"/>
      <c r="CTQ35" s="15"/>
      <c r="CTR35" s="15"/>
      <c r="CTS35" s="15"/>
      <c r="CTT35" s="15"/>
      <c r="CTU35" s="15"/>
      <c r="CTV35" s="15"/>
      <c r="CTW35" s="15"/>
      <c r="CTX35" s="15"/>
      <c r="CTY35" s="15"/>
      <c r="CTZ35" s="15"/>
      <c r="CUA35" s="15"/>
      <c r="CUB35" s="15"/>
      <c r="CUC35" s="15"/>
      <c r="CUD35" s="15"/>
      <c r="CUE35" s="15"/>
      <c r="CUF35" s="15"/>
      <c r="CUG35" s="15"/>
      <c r="CUH35" s="15"/>
      <c r="CUI35" s="15"/>
      <c r="CUJ35" s="15"/>
      <c r="CUK35" s="15"/>
      <c r="CUL35" s="15"/>
      <c r="CUM35" s="15"/>
      <c r="CUN35" s="15"/>
      <c r="CUO35" s="15"/>
      <c r="CUP35" s="15"/>
      <c r="CUQ35" s="15"/>
      <c r="CUR35" s="15"/>
      <c r="CUS35" s="15"/>
      <c r="CUT35" s="15"/>
    </row>
    <row r="36" spans="1:2594" s="15" customFormat="1" ht="15" customHeight="1" x14ac:dyDescent="0.15">
      <c r="A36" s="505" t="s">
        <v>27</v>
      </c>
      <c r="B36" s="56" t="s">
        <v>177</v>
      </c>
      <c r="C36" s="97" t="s">
        <v>210</v>
      </c>
      <c r="D36" s="43">
        <v>3.4554499999999999</v>
      </c>
      <c r="E36" s="43">
        <v>1176.135</v>
      </c>
      <c r="F36" s="43">
        <v>157.42976000000002</v>
      </c>
      <c r="G36" s="48">
        <v>2136.107</v>
      </c>
      <c r="H36" s="43">
        <v>3.9390000000000001E-2</v>
      </c>
      <c r="I36" s="43">
        <v>14.765000000000001</v>
      </c>
      <c r="J36" s="43">
        <v>3.1309999999999998E-2</v>
      </c>
      <c r="K36" s="131">
        <v>17.317</v>
      </c>
      <c r="L36" s="189"/>
      <c r="M36" s="190"/>
      <c r="N36" s="601" t="str">
        <f t="shared" si="11"/>
        <v>8.1</v>
      </c>
      <c r="O36" s="35" t="str">
        <f t="shared" si="12"/>
        <v xml:space="preserve">ФАНЕРА  </v>
      </c>
      <c r="P36" s="97" t="s">
        <v>210</v>
      </c>
      <c r="Q36" s="460">
        <f>D36-(D37+D38)</f>
        <v>0</v>
      </c>
      <c r="R36" s="175">
        <f t="shared" ref="R36:X36" si="27">E36-(E37+E38)</f>
        <v>0</v>
      </c>
      <c r="S36" s="175">
        <f t="shared" si="27"/>
        <v>0</v>
      </c>
      <c r="T36" s="175">
        <f t="shared" si="27"/>
        <v>0</v>
      </c>
      <c r="U36" s="175">
        <f t="shared" si="27"/>
        <v>0</v>
      </c>
      <c r="V36" s="175">
        <f t="shared" si="27"/>
        <v>0</v>
      </c>
      <c r="W36" s="175">
        <f t="shared" si="27"/>
        <v>0</v>
      </c>
      <c r="X36" s="602">
        <f t="shared" si="27"/>
        <v>0</v>
      </c>
      <c r="Y36" s="210"/>
      <c r="Z36" s="298" t="str">
        <f t="shared" si="4"/>
        <v>8.1</v>
      </c>
      <c r="AA36" s="35" t="str">
        <f t="shared" si="4"/>
        <v xml:space="preserve">ФАНЕРА  </v>
      </c>
      <c r="AB36" s="97" t="s">
        <v>210</v>
      </c>
      <c r="AC36" s="296">
        <f>IF(ISNUMBER('CB1-Производство'!D48+D36-H36),'CB1-Производство'!D48+D36-H36,IF(ISNUMBER(H36-D36),"NT " &amp; H36-D36,"…"))</f>
        <v>3.4160599999999999</v>
      </c>
      <c r="AD36" s="231">
        <f>IF(ISNUMBER('CB1-Производство'!E48+F36-J36),'CB1-Производство'!E48+F36-J36,IF(ISNUMBER(J36-F36),"NT " &amp; J36-F36,"…"))</f>
        <v>157.39845000000003</v>
      </c>
    </row>
    <row r="37" spans="1:2594" s="15" customFormat="1" ht="15" customHeight="1" x14ac:dyDescent="0.15">
      <c r="A37" s="505" t="s">
        <v>72</v>
      </c>
      <c r="B37" s="58" t="s">
        <v>158</v>
      </c>
      <c r="C37" s="97" t="s">
        <v>210</v>
      </c>
      <c r="D37" s="44">
        <v>0.74458000000000002</v>
      </c>
      <c r="E37" s="44">
        <v>311.815</v>
      </c>
      <c r="F37" s="44">
        <v>7.724219999999999</v>
      </c>
      <c r="G37" s="46">
        <v>403.13799999999998</v>
      </c>
      <c r="H37" s="44">
        <v>8.9999999999999993E-3</v>
      </c>
      <c r="I37" s="44">
        <v>6.5000000000000002E-2</v>
      </c>
      <c r="J37" s="44">
        <v>0</v>
      </c>
      <c r="K37" s="129">
        <v>0</v>
      </c>
      <c r="L37" s="189"/>
      <c r="M37" s="190"/>
      <c r="N37" s="601" t="str">
        <f t="shared" si="11"/>
        <v>8.1.C</v>
      </c>
      <c r="O37" s="33" t="str">
        <f t="shared" si="12"/>
        <v>Хвойные породы</v>
      </c>
      <c r="P37" s="97" t="s">
        <v>210</v>
      </c>
      <c r="Q37" s="173"/>
      <c r="R37" s="173"/>
      <c r="S37" s="173"/>
      <c r="T37" s="173"/>
      <c r="U37" s="173"/>
      <c r="V37" s="173"/>
      <c r="W37" s="173"/>
      <c r="X37" s="198"/>
      <c r="Y37" s="191"/>
      <c r="Z37" s="298" t="str">
        <f t="shared" si="4"/>
        <v>8.1.C</v>
      </c>
      <c r="AA37" s="33" t="str">
        <f t="shared" si="4"/>
        <v>Хвойные породы</v>
      </c>
      <c r="AB37" s="97" t="s">
        <v>210</v>
      </c>
      <c r="AC37" s="296">
        <f>IF(ISNUMBER('CB1-Производство'!D49+D37-H37),'CB1-Производство'!D49+D37-H37,IF(ISNUMBER(H37-D37),"NT " &amp; H37-D37,"…"))</f>
        <v>0.73558000000000001</v>
      </c>
      <c r="AD37" s="231">
        <f>IF(ISNUMBER('CB1-Производство'!E49+F37-J37),'CB1-Производство'!E49+F37-J37,IF(ISNUMBER(J37-F37),"NT " &amp; J37-F37,"…"))</f>
        <v>7.724219999999999</v>
      </c>
    </row>
    <row r="38" spans="1:2594" s="15" customFormat="1" ht="15" customHeight="1" x14ac:dyDescent="0.15">
      <c r="A38" s="505" t="s">
        <v>73</v>
      </c>
      <c r="B38" s="58" t="s">
        <v>159</v>
      </c>
      <c r="C38" s="97" t="s">
        <v>210</v>
      </c>
      <c r="D38" s="44">
        <v>2.7108699999999999</v>
      </c>
      <c r="E38" s="44">
        <v>864.32</v>
      </c>
      <c r="F38" s="44">
        <v>149.70554000000001</v>
      </c>
      <c r="G38" s="44">
        <v>1732.9690000000001</v>
      </c>
      <c r="H38" s="44">
        <v>3.039E-2</v>
      </c>
      <c r="I38" s="44">
        <v>14.7</v>
      </c>
      <c r="J38" s="44">
        <v>3.1309999999999998E-2</v>
      </c>
      <c r="K38" s="129">
        <v>17.317</v>
      </c>
      <c r="L38" s="189"/>
      <c r="M38" s="190"/>
      <c r="N38" s="601" t="str">
        <f t="shared" si="11"/>
        <v>8.1.NC</v>
      </c>
      <c r="O38" s="33" t="str">
        <f t="shared" si="12"/>
        <v>Лиственные породы</v>
      </c>
      <c r="P38" s="97" t="s">
        <v>210</v>
      </c>
      <c r="Q38" s="173"/>
      <c r="R38" s="173"/>
      <c r="S38" s="173"/>
      <c r="T38" s="173"/>
      <c r="U38" s="173"/>
      <c r="V38" s="173"/>
      <c r="W38" s="173"/>
      <c r="X38" s="198"/>
      <c r="Y38" s="191"/>
      <c r="Z38" s="298" t="str">
        <f t="shared" si="4"/>
        <v>8.1.NC</v>
      </c>
      <c r="AA38" s="33" t="str">
        <f t="shared" si="4"/>
        <v>Лиственные породы</v>
      </c>
      <c r="AB38" s="97" t="s">
        <v>210</v>
      </c>
      <c r="AC38" s="296">
        <f>IF(ISNUMBER('CB1-Производство'!D50+D38-H38),'CB1-Производство'!D50+D38-H38,IF(ISNUMBER(H38-D38),"NT " &amp; H38-D38,"…"))</f>
        <v>2.6804799999999998</v>
      </c>
      <c r="AD38" s="231">
        <f>IF(ISNUMBER('CB1-Производство'!E50+F38-J38),'CB1-Производство'!E50+F38-J38,IF(ISNUMBER(J38-F38),"NT " &amp; J38-F38,"…"))</f>
        <v>149.67423000000002</v>
      </c>
    </row>
    <row r="39" spans="1:2594" s="15" customFormat="1" ht="11.25" customHeight="1" x14ac:dyDescent="0.15">
      <c r="A39" s="505" t="s">
        <v>74</v>
      </c>
      <c r="B39" s="60" t="s">
        <v>160</v>
      </c>
      <c r="C39" s="97" t="s">
        <v>210</v>
      </c>
      <c r="D39" s="44">
        <v>0.30464000000000002</v>
      </c>
      <c r="E39" s="44">
        <v>78.912000000000006</v>
      </c>
      <c r="F39" s="44">
        <v>1.18859</v>
      </c>
      <c r="G39" s="44">
        <v>196.19</v>
      </c>
      <c r="H39" s="44">
        <v>0</v>
      </c>
      <c r="I39" s="44">
        <v>0</v>
      </c>
      <c r="J39" s="44">
        <v>0</v>
      </c>
      <c r="K39" s="129">
        <v>0</v>
      </c>
      <c r="L39" s="189"/>
      <c r="M39" s="190"/>
      <c r="N39" s="601" t="str">
        <f t="shared" si="11"/>
        <v>8.1.NC.T</v>
      </c>
      <c r="O39" s="34" t="str">
        <f t="shared" si="12"/>
        <v>в том числе тропические породы</v>
      </c>
      <c r="P39" s="97" t="s">
        <v>210</v>
      </c>
      <c r="Q39" s="173" t="str">
        <f t="shared" ref="Q39:X39" si="28">IF(AND(ISNUMBER(D39/D38),D39&gt;D38),"&gt; 6.2.NC !!","")</f>
        <v/>
      </c>
      <c r="R39" s="173" t="str">
        <f t="shared" si="28"/>
        <v/>
      </c>
      <c r="S39" s="173" t="str">
        <f t="shared" si="28"/>
        <v/>
      </c>
      <c r="T39" s="173" t="str">
        <f t="shared" si="28"/>
        <v/>
      </c>
      <c r="U39" s="173" t="str">
        <f t="shared" si="28"/>
        <v/>
      </c>
      <c r="V39" s="173" t="str">
        <f t="shared" si="28"/>
        <v/>
      </c>
      <c r="W39" s="173" t="str">
        <f t="shared" si="28"/>
        <v/>
      </c>
      <c r="X39" s="198" t="str">
        <f t="shared" si="28"/>
        <v/>
      </c>
      <c r="Y39" s="191" t="s">
        <v>0</v>
      </c>
      <c r="Z39" s="298" t="str">
        <f t="shared" si="4"/>
        <v>8.1.NC.T</v>
      </c>
      <c r="AA39" s="34" t="str">
        <f t="shared" si="4"/>
        <v>в том числе тропические породы</v>
      </c>
      <c r="AB39" s="97" t="s">
        <v>210</v>
      </c>
      <c r="AC39" s="296">
        <f>IF(ISNUMBER('CB1-Производство'!D51+D39-H39),'CB1-Производство'!D51+D39-H39,IF(ISNUMBER(H39-D39),"NT " &amp; H39-D39,"…"))</f>
        <v>0.30464000000000002</v>
      </c>
      <c r="AD39" s="231">
        <f>IF(ISNUMBER('CB1-Производство'!E51+F39-J39),'CB1-Производство'!E51+F39-J39,IF(ISNUMBER(J39-F39),"NT " &amp; J39-F39,"…"))</f>
        <v>1.18859</v>
      </c>
    </row>
    <row r="40" spans="1:2594" s="15" customFormat="1" ht="28.5" customHeight="1" x14ac:dyDescent="0.15">
      <c r="A40" s="505" t="s">
        <v>28</v>
      </c>
      <c r="B40" s="624" t="s">
        <v>178</v>
      </c>
      <c r="C40" s="97" t="s">
        <v>15</v>
      </c>
      <c r="D40" s="43">
        <v>44.343417000000002</v>
      </c>
      <c r="E40" s="43">
        <v>11617.581</v>
      </c>
      <c r="F40" s="43">
        <v>52.192819999999998</v>
      </c>
      <c r="G40" s="43">
        <v>12655.237999999999</v>
      </c>
      <c r="H40" s="43">
        <v>4.6500000000000005E-3</v>
      </c>
      <c r="I40" s="43">
        <v>2.1629999999999998</v>
      </c>
      <c r="J40" s="43">
        <v>9.2000000000000003E-4</v>
      </c>
      <c r="K40" s="131">
        <v>0.79700000000000004</v>
      </c>
      <c r="L40" s="189"/>
      <c r="M40" s="190"/>
      <c r="N40" s="601" t="str">
        <f t="shared" si="11"/>
        <v>8.2</v>
      </c>
      <c r="O40" s="642" t="str">
        <f t="shared" si="12"/>
        <v>СТРУЖЕЧНЫЕ ПЛИТЫ, ПЛИТЫ С ОРИЕНТИРОВАННОЙ СТРУЖКОЙ (OSB) И ПРОЧИЕ ПЛИТЫ ЭТОЙ КАТЕГОРИИ</v>
      </c>
      <c r="P40" s="97" t="s">
        <v>15</v>
      </c>
      <c r="Q40" s="173"/>
      <c r="R40" s="173"/>
      <c r="S40" s="173"/>
      <c r="T40" s="173"/>
      <c r="U40" s="173"/>
      <c r="V40" s="173"/>
      <c r="W40" s="173"/>
      <c r="X40" s="198"/>
      <c r="Y40" s="191"/>
      <c r="Z40" s="298" t="str">
        <f t="shared" si="4"/>
        <v>8.2</v>
      </c>
      <c r="AA40" s="642" t="str">
        <f t="shared" si="4"/>
        <v>СТРУЖЕЧНЫЕ ПЛИТЫ, ПЛИТЫ С ОРИЕНТИРОВАННОЙ СТРУЖКОЙ (OSB) И ПРОЧИЕ ПЛИТЫ ЭТОЙ КАТЕГОРИИ</v>
      </c>
      <c r="AB40" s="97" t="s">
        <v>15</v>
      </c>
      <c r="AC40" s="296">
        <f>IF(ISNUMBER('CB1-Производство'!D52+D40-H40),'CB1-Производство'!D52+D40-H40,IF(ISNUMBER(H40-D40),"NT " &amp; H40-D40,"…"))</f>
        <v>44.338767000000004</v>
      </c>
      <c r="AD40" s="231">
        <f>IF(ISNUMBER('CB1-Производство'!E52+F40-J40),'CB1-Производство'!E52+F40-J40,IF(ISNUMBER(J40-F40),"NT " &amp; J40-F40,"…"))</f>
        <v>52.191899999999997</v>
      </c>
    </row>
    <row r="41" spans="1:2594" s="15" customFormat="1" ht="12" customHeight="1" x14ac:dyDescent="0.15">
      <c r="A41" s="505" t="s">
        <v>75</v>
      </c>
      <c r="B41" s="62" t="s">
        <v>179</v>
      </c>
      <c r="C41" s="97" t="s">
        <v>15</v>
      </c>
      <c r="D41" s="44">
        <v>0.28573000000000004</v>
      </c>
      <c r="E41" s="44">
        <v>101.345</v>
      </c>
      <c r="F41" s="44">
        <v>0.43445</v>
      </c>
      <c r="G41" s="44">
        <v>116.499</v>
      </c>
      <c r="H41" s="44">
        <v>0</v>
      </c>
      <c r="I41" s="44">
        <v>0</v>
      </c>
      <c r="J41" s="44">
        <v>0</v>
      </c>
      <c r="K41" s="129">
        <v>0</v>
      </c>
      <c r="L41" s="189"/>
      <c r="M41" s="190"/>
      <c r="N41" s="609" t="str">
        <f t="shared" si="11"/>
        <v>8.2.1</v>
      </c>
      <c r="O41" s="37" t="str">
        <f t="shared" si="12"/>
        <v>в том числе ПЛИТЫ С ОРИЕНТИРОВАННОЙ СТРУЖКОЙ (OSB)</v>
      </c>
      <c r="P41" s="97" t="s">
        <v>15</v>
      </c>
      <c r="Q41" s="173" t="str">
        <f t="shared" ref="Q41:X41" si="29">IF(AND(ISNUMBER(D41/D40),D41&gt;D40),"&gt; 6.3 !!","")</f>
        <v/>
      </c>
      <c r="R41" s="173" t="str">
        <f t="shared" si="29"/>
        <v/>
      </c>
      <c r="S41" s="173" t="str">
        <f t="shared" si="29"/>
        <v/>
      </c>
      <c r="T41" s="173" t="str">
        <f t="shared" si="29"/>
        <v/>
      </c>
      <c r="U41" s="173" t="str">
        <f t="shared" si="29"/>
        <v/>
      </c>
      <c r="V41" s="173" t="str">
        <f t="shared" si="29"/>
        <v/>
      </c>
      <c r="W41" s="173" t="str">
        <f t="shared" si="29"/>
        <v/>
      </c>
      <c r="X41" s="198" t="str">
        <f t="shared" si="29"/>
        <v/>
      </c>
      <c r="Y41" s="191"/>
      <c r="Z41" s="298" t="str">
        <f t="shared" si="4"/>
        <v>8.2.1</v>
      </c>
      <c r="AA41" s="37" t="str">
        <f t="shared" si="4"/>
        <v>в том числе ПЛИТЫ С ОРИЕНТИРОВАННОЙ СТРУЖКОЙ (OSB)</v>
      </c>
      <c r="AB41" s="97" t="s">
        <v>15</v>
      </c>
      <c r="AC41" s="296">
        <f>IF(ISNUMBER('CB1-Производство'!D53+D41-H41),'CB1-Производство'!D53+D41-H41,IF(ISNUMBER(H41-D41),"NT " &amp; H41-D41,"…"))</f>
        <v>0.28573000000000004</v>
      </c>
      <c r="AD41" s="231">
        <f>IF(ISNUMBER('CB1-Производство'!E53+F41-J41),'CB1-Производство'!E53+F41-J41,IF(ISNUMBER(J41-F41),"NT " &amp; J41-F41,"…"))</f>
        <v>0.43445</v>
      </c>
    </row>
    <row r="42" spans="1:2594" s="15" customFormat="1" ht="15" customHeight="1" x14ac:dyDescent="0.15">
      <c r="A42" s="505" t="s">
        <v>76</v>
      </c>
      <c r="B42" s="56" t="s">
        <v>180</v>
      </c>
      <c r="C42" s="97" t="s">
        <v>15</v>
      </c>
      <c r="D42" s="43" t="s">
        <v>328</v>
      </c>
      <c r="E42" s="43">
        <v>10507.455</v>
      </c>
      <c r="F42" s="43" t="s">
        <v>332</v>
      </c>
      <c r="G42" s="43">
        <v>13186.078</v>
      </c>
      <c r="H42" s="43" t="s">
        <v>336</v>
      </c>
      <c r="I42" s="43">
        <v>21.521000000000001</v>
      </c>
      <c r="J42" s="43" t="s">
        <v>337</v>
      </c>
      <c r="K42" s="131">
        <v>330.44499999999999</v>
      </c>
      <c r="L42" s="189"/>
      <c r="M42" s="190"/>
      <c r="N42" s="601" t="str">
        <f t="shared" si="11"/>
        <v>8.3</v>
      </c>
      <c r="O42" s="35" t="str">
        <f t="shared" si="12"/>
        <v>ДРЕВЕСНОВОЛОКНИСТЫЕ ПЛИТЫ</v>
      </c>
      <c r="P42" s="97" t="s">
        <v>15</v>
      </c>
      <c r="Q42" s="181" t="e">
        <f>D42-(D43+D44+D45)</f>
        <v>#VALUE!</v>
      </c>
      <c r="R42" s="181">
        <f t="shared" ref="R42:X42" si="30">E42-(E43+E44+E45)</f>
        <v>0</v>
      </c>
      <c r="S42" s="181" t="e">
        <f t="shared" si="30"/>
        <v>#VALUE!</v>
      </c>
      <c r="T42" s="181">
        <f t="shared" si="30"/>
        <v>0</v>
      </c>
      <c r="U42" s="181" t="e">
        <f t="shared" si="30"/>
        <v>#VALUE!</v>
      </c>
      <c r="V42" s="181">
        <f t="shared" si="30"/>
        <v>0</v>
      </c>
      <c r="W42" s="181" t="e">
        <f t="shared" si="30"/>
        <v>#VALUE!</v>
      </c>
      <c r="X42" s="610">
        <f t="shared" si="30"/>
        <v>-9.9999999997635314E-4</v>
      </c>
      <c r="Y42" s="293"/>
      <c r="Z42" s="298" t="str">
        <f t="shared" si="4"/>
        <v>8.3</v>
      </c>
      <c r="AA42" s="35" t="str">
        <f t="shared" si="4"/>
        <v>ДРЕВЕСНОВОЛОКНИСТЫЕ ПЛИТЫ</v>
      </c>
      <c r="AB42" s="97" t="s">
        <v>15</v>
      </c>
      <c r="AC42" s="296" t="str">
        <f>IF(ISNUMBER('CB1-Производство'!D54+D42-H42),'CB1-Производство'!D54+D42-H42,IF(ISNUMBER(H42-D42),"NT " &amp; H42-D42,"…"))</f>
        <v>…</v>
      </c>
      <c r="AD42" s="231" t="str">
        <f>IF(ISNUMBER('CB1-Производство'!E54+F42-J42),'CB1-Производство'!E54+F42-J42,IF(ISNUMBER(J42-F42),"NT " &amp; J42-F42,"…"))</f>
        <v>…</v>
      </c>
    </row>
    <row r="43" spans="1:2594" s="15" customFormat="1" ht="15" customHeight="1" x14ac:dyDescent="0.15">
      <c r="A43" s="505" t="s">
        <v>77</v>
      </c>
      <c r="B43" s="58" t="s">
        <v>181</v>
      </c>
      <c r="C43" s="97" t="s">
        <v>15</v>
      </c>
      <c r="D43" s="44" t="s">
        <v>329</v>
      </c>
      <c r="E43" s="44">
        <v>3261.3589999999999</v>
      </c>
      <c r="F43" s="44" t="s">
        <v>333</v>
      </c>
      <c r="G43" s="44">
        <v>3292.9259999999999</v>
      </c>
      <c r="H43" s="44">
        <v>0</v>
      </c>
      <c r="I43" s="44">
        <v>0</v>
      </c>
      <c r="J43" s="44" t="s">
        <v>338</v>
      </c>
      <c r="K43" s="129">
        <v>158.97999999999999</v>
      </c>
      <c r="L43" s="189"/>
      <c r="M43" s="190"/>
      <c r="N43" s="601" t="str">
        <f t="shared" si="11"/>
        <v>8.3.1</v>
      </c>
      <c r="O43" s="33" t="str">
        <f t="shared" si="12"/>
        <v xml:space="preserve">ТВЕРДЫЕ ПЛИТЫ </v>
      </c>
      <c r="P43" s="97" t="s">
        <v>15</v>
      </c>
      <c r="Q43" s="173"/>
      <c r="R43" s="173"/>
      <c r="S43" s="173"/>
      <c r="T43" s="173"/>
      <c r="U43" s="173"/>
      <c r="V43" s="173"/>
      <c r="W43" s="173"/>
      <c r="X43" s="198"/>
      <c r="Y43" s="191"/>
      <c r="Z43" s="298" t="str">
        <f t="shared" si="4"/>
        <v>8.3.1</v>
      </c>
      <c r="AA43" s="33" t="str">
        <f t="shared" si="4"/>
        <v xml:space="preserve">ТВЕРДЫЕ ПЛИТЫ </v>
      </c>
      <c r="AB43" s="97" t="s">
        <v>15</v>
      </c>
      <c r="AC43" s="296" t="str">
        <f>IF(ISNUMBER('CB1-Производство'!D55+D43-H43),'CB1-Производство'!D55+D43-H43,IF(ISNUMBER(H43-D43),"NT " &amp; H43-D43,"…"))</f>
        <v>…</v>
      </c>
      <c r="AD43" s="231" t="str">
        <f>IF(ISNUMBER('CB1-Производство'!E55+F43-J43),'CB1-Производство'!E55+F43-J43,IF(ISNUMBER(J43-F43),"NT " &amp; J43-F43,"…"))</f>
        <v>…</v>
      </c>
    </row>
    <row r="44" spans="1:2594" s="15" customFormat="1" ht="15" customHeight="1" x14ac:dyDescent="0.15">
      <c r="A44" s="505" t="s">
        <v>78</v>
      </c>
      <c r="B44" s="66" t="s">
        <v>182</v>
      </c>
      <c r="C44" s="97" t="s">
        <v>15</v>
      </c>
      <c r="D44" s="44" t="s">
        <v>330</v>
      </c>
      <c r="E44" s="44">
        <v>6951.0150000000003</v>
      </c>
      <c r="F44" s="44" t="s">
        <v>334</v>
      </c>
      <c r="G44" s="44">
        <v>9015.5630000000001</v>
      </c>
      <c r="H44" s="44" t="s">
        <v>336</v>
      </c>
      <c r="I44" s="44">
        <v>21.521000000000001</v>
      </c>
      <c r="J44" s="44" t="s">
        <v>339</v>
      </c>
      <c r="K44" s="129">
        <v>171.26599999999999</v>
      </c>
      <c r="L44" s="189"/>
      <c r="M44" s="190"/>
      <c r="N44" s="601" t="str">
        <f t="shared" si="11"/>
        <v>8.3.2</v>
      </c>
      <c r="O44" s="33" t="str">
        <f t="shared" si="12"/>
        <v>ДРЕВЕСНОВОЛОКНИСТЫЕ ПЛИТЫ СРЕДНЕЙ/ВЫСОКОЙ ПЛОТНОСТИ (MDF/HDF)</v>
      </c>
      <c r="P44" s="97" t="s">
        <v>15</v>
      </c>
      <c r="Q44" s="173"/>
      <c r="R44" s="173"/>
      <c r="S44" s="173"/>
      <c r="T44" s="173"/>
      <c r="U44" s="173"/>
      <c r="V44" s="173"/>
      <c r="W44" s="173"/>
      <c r="X44" s="198"/>
      <c r="Y44" s="191"/>
      <c r="Z44" s="298" t="str">
        <f t="shared" si="4"/>
        <v>8.3.2</v>
      </c>
      <c r="AA44" s="33" t="str">
        <f t="shared" si="4"/>
        <v>ДРЕВЕСНОВОЛОКНИСТЫЕ ПЛИТЫ СРЕДНЕЙ/ВЫСОКОЙ ПЛОТНОСТИ (MDF/HDF)</v>
      </c>
      <c r="AB44" s="97" t="s">
        <v>15</v>
      </c>
      <c r="AC44" s="226" t="str">
        <f>IF(ISNUMBER('CB1-Производство'!D56+D44-H44),'CB1-Производство'!D56+D44-H44,IF(ISNUMBER(H44-D44),"NT " &amp; H44-D44,"…"))</f>
        <v>…</v>
      </c>
      <c r="AD44" s="231" t="str">
        <f>IF(ISNUMBER('CB1-Производство'!E56+F44-J44),'CB1-Производство'!E56+F44-J44,IF(ISNUMBER(J44-F44),"NT " &amp; J44-F44,"…"))</f>
        <v>…</v>
      </c>
    </row>
    <row r="45" spans="1:2594" s="15" customFormat="1" ht="15" customHeight="1" x14ac:dyDescent="0.15">
      <c r="A45" s="509" t="s">
        <v>79</v>
      </c>
      <c r="B45" s="67" t="s">
        <v>183</v>
      </c>
      <c r="C45" s="97" t="s">
        <v>15</v>
      </c>
      <c r="D45" s="44" t="s">
        <v>331</v>
      </c>
      <c r="E45" s="44">
        <v>295.08100000000002</v>
      </c>
      <c r="F45" s="44" t="s">
        <v>335</v>
      </c>
      <c r="G45" s="44">
        <v>877.58900000000006</v>
      </c>
      <c r="H45" s="44">
        <v>0</v>
      </c>
      <c r="I45" s="44">
        <v>0</v>
      </c>
      <c r="J45" s="44" t="s">
        <v>340</v>
      </c>
      <c r="K45" s="129">
        <v>0.2</v>
      </c>
      <c r="L45" s="189"/>
      <c r="M45" s="190"/>
      <c r="N45" s="607" t="str">
        <f t="shared" si="11"/>
        <v>8.3.3</v>
      </c>
      <c r="O45" s="36" t="str">
        <f t="shared" si="12"/>
        <v>ПРОЧИЕ ДРЕВЕСНОВОЛОКНИСТЫЕ ПЛИТЫ</v>
      </c>
      <c r="P45" s="97" t="s">
        <v>15</v>
      </c>
      <c r="Q45" s="178"/>
      <c r="R45" s="178"/>
      <c r="S45" s="178"/>
      <c r="T45" s="178"/>
      <c r="U45" s="178"/>
      <c r="V45" s="178"/>
      <c r="W45" s="178"/>
      <c r="X45" s="365"/>
      <c r="Y45" s="191"/>
      <c r="Z45" s="297" t="str">
        <f t="shared" si="4"/>
        <v>8.3.3</v>
      </c>
      <c r="AA45" s="36" t="str">
        <f t="shared" si="4"/>
        <v>ПРОЧИЕ ДРЕВЕСНОВОЛОКНИСТЫЕ ПЛИТЫ</v>
      </c>
      <c r="AB45" s="97" t="s">
        <v>15</v>
      </c>
      <c r="AC45" s="226" t="str">
        <f>IF(ISNUMBER('CB1-Производство'!D57+D45-H45),'CB1-Производство'!D57+D45-H45,IF(ISNUMBER(H45-D45),"NT " &amp; H45-D45,"…"))</f>
        <v>…</v>
      </c>
      <c r="AD45" s="231" t="str">
        <f>IF(ISNUMBER('CB1-Производство'!E57+F45-J45),'CB1-Производство'!E57+F45-J45,IF(ISNUMBER(J45-F45),"NT " &amp; J45-F45,"…"))</f>
        <v>…</v>
      </c>
    </row>
    <row r="46" spans="1:2594" s="103" customFormat="1" ht="15" customHeight="1" x14ac:dyDescent="0.15">
      <c r="A46" s="510" t="s">
        <v>29</v>
      </c>
      <c r="B46" s="411" t="s">
        <v>184</v>
      </c>
      <c r="C46" s="632" t="s">
        <v>209</v>
      </c>
      <c r="D46" s="102">
        <v>6.6099999999999991E-4</v>
      </c>
      <c r="E46" s="102">
        <v>3.032</v>
      </c>
      <c r="F46" s="102">
        <v>2.0699999999999998E-3</v>
      </c>
      <c r="G46" s="102">
        <v>3.2549999999999999</v>
      </c>
      <c r="H46" s="102">
        <v>2.4969999999999999E-2</v>
      </c>
      <c r="I46" s="102">
        <v>16.93</v>
      </c>
      <c r="J46" s="102">
        <v>0</v>
      </c>
      <c r="K46" s="126">
        <v>0</v>
      </c>
      <c r="L46" s="189"/>
      <c r="M46" s="190"/>
      <c r="N46" s="611" t="str">
        <f t="shared" si="11"/>
        <v>9</v>
      </c>
      <c r="O46" s="101" t="str">
        <f t="shared" si="12"/>
        <v>ДРЕВЕСНАЯ МАССА</v>
      </c>
      <c r="P46" s="639" t="s">
        <v>209</v>
      </c>
      <c r="Q46" s="361">
        <f>D46-(D47+D48+D52)</f>
        <v>0</v>
      </c>
      <c r="R46" s="177">
        <f t="shared" ref="R46:X46" si="31">E46-(E47+E48+E52)</f>
        <v>0</v>
      </c>
      <c r="S46" s="177">
        <f t="shared" si="31"/>
        <v>0</v>
      </c>
      <c r="T46" s="177">
        <f t="shared" si="31"/>
        <v>0</v>
      </c>
      <c r="U46" s="177">
        <f t="shared" si="31"/>
        <v>0</v>
      </c>
      <c r="V46" s="177">
        <f t="shared" si="31"/>
        <v>0</v>
      </c>
      <c r="W46" s="177">
        <f t="shared" si="31"/>
        <v>0</v>
      </c>
      <c r="X46" s="606">
        <f t="shared" si="31"/>
        <v>0</v>
      </c>
      <c r="Y46" s="210"/>
      <c r="Z46" s="218" t="str">
        <f t="shared" si="4"/>
        <v>9</v>
      </c>
      <c r="AA46" s="101" t="str">
        <f t="shared" si="4"/>
        <v>ДРЕВЕСНАЯ МАССА</v>
      </c>
      <c r="AB46" s="632" t="s">
        <v>209</v>
      </c>
      <c r="AC46" s="224">
        <f>IF(ISNUMBER('CB1-Производство'!D58+D46-H46),'CB1-Производство'!D58+D46-H46,IF(ISNUMBER(H46-D46),"NT " &amp; H46-D46,"…"))</f>
        <v>-2.4309000000000001E-2</v>
      </c>
      <c r="AD46" s="223">
        <f>IF(ISNUMBER('CB1-Производство'!E58+F46-J46),'CB1-Производство'!E58+F46-J46,IF(ISNUMBER(J46-F46),"NT " &amp; J46-F46,"…"))</f>
        <v>2.0699999999999998E-3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  <c r="AMK46" s="15"/>
      <c r="AML46" s="15"/>
      <c r="AMM46" s="15"/>
      <c r="AMN46" s="15"/>
      <c r="AMO46" s="15"/>
      <c r="AMP46" s="15"/>
      <c r="AMQ46" s="15"/>
      <c r="AMR46" s="15"/>
      <c r="AMS46" s="15"/>
      <c r="AMT46" s="15"/>
      <c r="AMU46" s="15"/>
      <c r="AMV46" s="15"/>
      <c r="AMW46" s="15"/>
      <c r="AMX46" s="15"/>
      <c r="AMY46" s="15"/>
      <c r="AMZ46" s="15"/>
      <c r="ANA46" s="15"/>
      <c r="ANB46" s="15"/>
      <c r="ANC46" s="15"/>
      <c r="AND46" s="15"/>
      <c r="ANE46" s="15"/>
      <c r="ANF46" s="15"/>
      <c r="ANG46" s="15"/>
      <c r="ANH46" s="15"/>
      <c r="ANI46" s="15"/>
      <c r="ANJ46" s="15"/>
      <c r="ANK46" s="15"/>
      <c r="ANL46" s="15"/>
      <c r="ANM46" s="15"/>
      <c r="ANN46" s="15"/>
      <c r="ANO46" s="15"/>
      <c r="ANP46" s="15"/>
      <c r="ANQ46" s="15"/>
      <c r="ANR46" s="15"/>
      <c r="ANS46" s="15"/>
      <c r="ANT46" s="15"/>
      <c r="ANU46" s="15"/>
      <c r="ANV46" s="15"/>
      <c r="ANW46" s="15"/>
      <c r="ANX46" s="15"/>
      <c r="ANY46" s="15"/>
      <c r="ANZ46" s="15"/>
      <c r="AOA46" s="15"/>
      <c r="AOB46" s="15"/>
      <c r="AOC46" s="15"/>
      <c r="AOD46" s="15"/>
      <c r="AOE46" s="15"/>
      <c r="AOF46" s="15"/>
      <c r="AOG46" s="15"/>
      <c r="AOH46" s="15"/>
      <c r="AOI46" s="15"/>
      <c r="AOJ46" s="15"/>
      <c r="AOK46" s="15"/>
      <c r="AOL46" s="15"/>
      <c r="AOM46" s="15"/>
      <c r="AON46" s="15"/>
      <c r="AOO46" s="15"/>
      <c r="AOP46" s="15"/>
      <c r="AOQ46" s="15"/>
      <c r="AOR46" s="15"/>
      <c r="AOS46" s="15"/>
      <c r="AOT46" s="15"/>
      <c r="AOU46" s="15"/>
      <c r="AOV46" s="15"/>
      <c r="AOW46" s="15"/>
      <c r="AOX46" s="15"/>
      <c r="AOY46" s="15"/>
      <c r="AOZ46" s="15"/>
      <c r="APA46" s="15"/>
      <c r="APB46" s="15"/>
      <c r="APC46" s="15"/>
      <c r="APD46" s="15"/>
      <c r="APE46" s="15"/>
      <c r="APF46" s="15"/>
      <c r="APG46" s="15"/>
      <c r="APH46" s="15"/>
      <c r="API46" s="15"/>
      <c r="APJ46" s="15"/>
      <c r="APK46" s="15"/>
      <c r="APL46" s="15"/>
      <c r="APM46" s="15"/>
      <c r="APN46" s="15"/>
      <c r="APO46" s="15"/>
      <c r="APP46" s="15"/>
      <c r="APQ46" s="15"/>
      <c r="APR46" s="15"/>
      <c r="APS46" s="15"/>
      <c r="APT46" s="15"/>
      <c r="APU46" s="15"/>
      <c r="APV46" s="15"/>
      <c r="APW46" s="15"/>
      <c r="APX46" s="15"/>
      <c r="APY46" s="15"/>
      <c r="APZ46" s="15"/>
      <c r="AQA46" s="15"/>
      <c r="AQB46" s="15"/>
      <c r="AQC46" s="15"/>
      <c r="AQD46" s="15"/>
      <c r="AQE46" s="15"/>
      <c r="AQF46" s="15"/>
      <c r="AQG46" s="15"/>
      <c r="AQH46" s="15"/>
      <c r="AQI46" s="15"/>
      <c r="AQJ46" s="15"/>
      <c r="AQK46" s="15"/>
      <c r="AQL46" s="15"/>
      <c r="AQM46" s="15"/>
      <c r="AQN46" s="15"/>
      <c r="AQO46" s="15"/>
      <c r="AQP46" s="15"/>
      <c r="AQQ46" s="15"/>
      <c r="AQR46" s="15"/>
      <c r="AQS46" s="15"/>
      <c r="AQT46" s="15"/>
      <c r="AQU46" s="15"/>
      <c r="AQV46" s="15"/>
      <c r="AQW46" s="15"/>
      <c r="AQX46" s="15"/>
      <c r="AQY46" s="15"/>
      <c r="AQZ46" s="15"/>
      <c r="ARA46" s="15"/>
      <c r="ARB46" s="15"/>
      <c r="ARC46" s="15"/>
      <c r="ARD46" s="15"/>
      <c r="ARE46" s="15"/>
      <c r="ARF46" s="15"/>
      <c r="ARG46" s="15"/>
      <c r="ARH46" s="15"/>
      <c r="ARI46" s="15"/>
      <c r="ARJ46" s="15"/>
      <c r="ARK46" s="15"/>
      <c r="ARL46" s="15"/>
      <c r="ARM46" s="15"/>
      <c r="ARN46" s="15"/>
      <c r="ARO46" s="15"/>
      <c r="ARP46" s="15"/>
      <c r="ARQ46" s="15"/>
      <c r="ARR46" s="15"/>
      <c r="ARS46" s="15"/>
      <c r="ART46" s="15"/>
      <c r="ARU46" s="15"/>
      <c r="ARV46" s="15"/>
      <c r="ARW46" s="15"/>
      <c r="ARX46" s="15"/>
      <c r="ARY46" s="15"/>
      <c r="ARZ46" s="15"/>
      <c r="ASA46" s="15"/>
      <c r="ASB46" s="15"/>
      <c r="ASC46" s="15"/>
      <c r="ASD46" s="15"/>
      <c r="ASE46" s="15"/>
      <c r="ASF46" s="15"/>
      <c r="ASG46" s="15"/>
      <c r="ASH46" s="15"/>
      <c r="ASI46" s="15"/>
      <c r="ASJ46" s="15"/>
      <c r="ASK46" s="15"/>
      <c r="ASL46" s="15"/>
      <c r="ASM46" s="15"/>
      <c r="ASN46" s="15"/>
      <c r="ASO46" s="15"/>
      <c r="ASP46" s="15"/>
      <c r="ASQ46" s="15"/>
      <c r="ASR46" s="15"/>
      <c r="ASS46" s="15"/>
      <c r="AST46" s="15"/>
      <c r="ASU46" s="15"/>
      <c r="ASV46" s="15"/>
      <c r="ASW46" s="15"/>
      <c r="ASX46" s="15"/>
      <c r="ASY46" s="15"/>
      <c r="ASZ46" s="15"/>
      <c r="ATA46" s="15"/>
      <c r="ATB46" s="15"/>
      <c r="ATC46" s="15"/>
      <c r="ATD46" s="15"/>
      <c r="ATE46" s="15"/>
      <c r="ATF46" s="15"/>
      <c r="ATG46" s="15"/>
      <c r="ATH46" s="15"/>
      <c r="ATI46" s="15"/>
      <c r="ATJ46" s="15"/>
      <c r="ATK46" s="15"/>
      <c r="ATL46" s="15"/>
      <c r="ATM46" s="15"/>
      <c r="ATN46" s="15"/>
      <c r="ATO46" s="15"/>
      <c r="ATP46" s="15"/>
      <c r="ATQ46" s="15"/>
      <c r="ATR46" s="15"/>
      <c r="ATS46" s="15"/>
      <c r="ATT46" s="15"/>
      <c r="ATU46" s="15"/>
      <c r="ATV46" s="15"/>
      <c r="ATW46" s="15"/>
      <c r="ATX46" s="15"/>
      <c r="ATY46" s="15"/>
      <c r="ATZ46" s="15"/>
      <c r="AUA46" s="15"/>
      <c r="AUB46" s="15"/>
      <c r="AUC46" s="15"/>
      <c r="AUD46" s="15"/>
      <c r="AUE46" s="15"/>
      <c r="AUF46" s="15"/>
      <c r="AUG46" s="15"/>
      <c r="AUH46" s="15"/>
      <c r="AUI46" s="15"/>
      <c r="AUJ46" s="15"/>
      <c r="AUK46" s="15"/>
      <c r="AUL46" s="15"/>
      <c r="AUM46" s="15"/>
      <c r="AUN46" s="15"/>
      <c r="AUO46" s="15"/>
      <c r="AUP46" s="15"/>
      <c r="AUQ46" s="15"/>
      <c r="AUR46" s="15"/>
      <c r="AUS46" s="15"/>
      <c r="AUT46" s="15"/>
      <c r="AUU46" s="15"/>
      <c r="AUV46" s="15"/>
      <c r="AUW46" s="15"/>
      <c r="AUX46" s="15"/>
      <c r="AUY46" s="15"/>
      <c r="AUZ46" s="15"/>
      <c r="AVA46" s="15"/>
      <c r="AVB46" s="15"/>
      <c r="AVC46" s="15"/>
      <c r="AVD46" s="15"/>
      <c r="AVE46" s="15"/>
      <c r="AVF46" s="15"/>
      <c r="AVG46" s="15"/>
      <c r="AVH46" s="15"/>
      <c r="AVI46" s="15"/>
      <c r="AVJ46" s="15"/>
      <c r="AVK46" s="15"/>
      <c r="AVL46" s="15"/>
      <c r="AVM46" s="15"/>
      <c r="AVN46" s="15"/>
      <c r="AVO46" s="15"/>
      <c r="AVP46" s="15"/>
      <c r="AVQ46" s="15"/>
      <c r="AVR46" s="15"/>
      <c r="AVS46" s="15"/>
      <c r="AVT46" s="15"/>
      <c r="AVU46" s="15"/>
      <c r="AVV46" s="15"/>
      <c r="AVW46" s="15"/>
      <c r="AVX46" s="15"/>
      <c r="AVY46" s="15"/>
      <c r="AVZ46" s="15"/>
      <c r="AWA46" s="15"/>
      <c r="AWB46" s="15"/>
      <c r="AWC46" s="15"/>
      <c r="AWD46" s="15"/>
      <c r="AWE46" s="15"/>
      <c r="AWF46" s="15"/>
      <c r="AWG46" s="15"/>
      <c r="AWH46" s="15"/>
      <c r="AWI46" s="15"/>
      <c r="AWJ46" s="15"/>
      <c r="AWK46" s="15"/>
      <c r="AWL46" s="15"/>
      <c r="AWM46" s="15"/>
      <c r="AWN46" s="15"/>
      <c r="AWO46" s="15"/>
      <c r="AWP46" s="15"/>
      <c r="AWQ46" s="15"/>
      <c r="AWR46" s="15"/>
      <c r="AWS46" s="15"/>
      <c r="AWT46" s="15"/>
      <c r="AWU46" s="15"/>
      <c r="AWV46" s="15"/>
      <c r="AWW46" s="15"/>
      <c r="AWX46" s="15"/>
      <c r="AWY46" s="15"/>
      <c r="AWZ46" s="15"/>
      <c r="AXA46" s="15"/>
      <c r="AXB46" s="15"/>
      <c r="AXC46" s="15"/>
      <c r="AXD46" s="15"/>
      <c r="AXE46" s="15"/>
      <c r="AXF46" s="15"/>
      <c r="AXG46" s="15"/>
      <c r="AXH46" s="15"/>
      <c r="AXI46" s="15"/>
      <c r="AXJ46" s="15"/>
      <c r="AXK46" s="15"/>
      <c r="AXL46" s="15"/>
      <c r="AXM46" s="15"/>
      <c r="AXN46" s="15"/>
      <c r="AXO46" s="15"/>
      <c r="AXP46" s="15"/>
      <c r="AXQ46" s="15"/>
      <c r="AXR46" s="15"/>
      <c r="AXS46" s="15"/>
      <c r="AXT46" s="15"/>
      <c r="AXU46" s="15"/>
      <c r="AXV46" s="15"/>
      <c r="AXW46" s="15"/>
      <c r="AXX46" s="15"/>
      <c r="AXY46" s="15"/>
      <c r="AXZ46" s="15"/>
      <c r="AYA46" s="15"/>
      <c r="AYB46" s="15"/>
      <c r="AYC46" s="15"/>
      <c r="AYD46" s="15"/>
      <c r="AYE46" s="15"/>
      <c r="AYF46" s="15"/>
      <c r="AYG46" s="15"/>
      <c r="AYH46" s="15"/>
      <c r="AYI46" s="15"/>
      <c r="AYJ46" s="15"/>
      <c r="AYK46" s="15"/>
      <c r="AYL46" s="15"/>
      <c r="AYM46" s="15"/>
      <c r="AYN46" s="15"/>
      <c r="AYO46" s="15"/>
      <c r="AYP46" s="15"/>
      <c r="AYQ46" s="15"/>
      <c r="AYR46" s="15"/>
      <c r="AYS46" s="15"/>
      <c r="AYT46" s="15"/>
      <c r="AYU46" s="15"/>
      <c r="AYV46" s="15"/>
      <c r="AYW46" s="15"/>
      <c r="AYX46" s="15"/>
      <c r="AYY46" s="15"/>
      <c r="AYZ46" s="15"/>
      <c r="AZA46" s="15"/>
      <c r="AZB46" s="15"/>
      <c r="AZC46" s="15"/>
      <c r="AZD46" s="15"/>
      <c r="AZE46" s="15"/>
      <c r="AZF46" s="15"/>
      <c r="AZG46" s="15"/>
      <c r="AZH46" s="15"/>
      <c r="AZI46" s="15"/>
      <c r="AZJ46" s="15"/>
      <c r="AZK46" s="15"/>
      <c r="AZL46" s="15"/>
      <c r="AZM46" s="15"/>
      <c r="AZN46" s="15"/>
      <c r="AZO46" s="15"/>
      <c r="AZP46" s="15"/>
      <c r="AZQ46" s="15"/>
      <c r="AZR46" s="15"/>
      <c r="AZS46" s="15"/>
      <c r="AZT46" s="15"/>
      <c r="AZU46" s="15"/>
      <c r="AZV46" s="15"/>
      <c r="AZW46" s="15"/>
      <c r="AZX46" s="15"/>
      <c r="AZY46" s="15"/>
      <c r="AZZ46" s="15"/>
      <c r="BAA46" s="15"/>
      <c r="BAB46" s="15"/>
      <c r="BAC46" s="15"/>
      <c r="BAD46" s="15"/>
      <c r="BAE46" s="15"/>
      <c r="BAF46" s="15"/>
      <c r="BAG46" s="15"/>
      <c r="BAH46" s="15"/>
      <c r="BAI46" s="15"/>
      <c r="BAJ46" s="15"/>
      <c r="BAK46" s="15"/>
      <c r="BAL46" s="15"/>
      <c r="BAM46" s="15"/>
      <c r="BAN46" s="15"/>
      <c r="BAO46" s="15"/>
      <c r="BAP46" s="15"/>
      <c r="BAQ46" s="15"/>
      <c r="BAR46" s="15"/>
      <c r="BAS46" s="15"/>
      <c r="BAT46" s="15"/>
      <c r="BAU46" s="15"/>
      <c r="BAV46" s="15"/>
      <c r="BAW46" s="15"/>
      <c r="BAX46" s="15"/>
      <c r="BAY46" s="15"/>
      <c r="BAZ46" s="15"/>
      <c r="BBA46" s="15"/>
      <c r="BBB46" s="15"/>
      <c r="BBC46" s="15"/>
      <c r="BBD46" s="15"/>
      <c r="BBE46" s="15"/>
      <c r="BBF46" s="15"/>
      <c r="BBG46" s="15"/>
      <c r="BBH46" s="15"/>
      <c r="BBI46" s="15"/>
      <c r="BBJ46" s="15"/>
      <c r="BBK46" s="15"/>
      <c r="BBL46" s="15"/>
      <c r="BBM46" s="15"/>
      <c r="BBN46" s="15"/>
      <c r="BBO46" s="15"/>
      <c r="BBP46" s="15"/>
      <c r="BBQ46" s="15"/>
      <c r="BBR46" s="15"/>
      <c r="BBS46" s="15"/>
      <c r="BBT46" s="15"/>
      <c r="BBU46" s="15"/>
      <c r="BBV46" s="15"/>
      <c r="BBW46" s="15"/>
      <c r="BBX46" s="15"/>
      <c r="BBY46" s="15"/>
      <c r="BBZ46" s="15"/>
      <c r="BCA46" s="15"/>
      <c r="BCB46" s="15"/>
      <c r="BCC46" s="15"/>
      <c r="BCD46" s="15"/>
      <c r="BCE46" s="15"/>
      <c r="BCF46" s="15"/>
      <c r="BCG46" s="15"/>
      <c r="BCH46" s="15"/>
      <c r="BCI46" s="15"/>
      <c r="BCJ46" s="15"/>
      <c r="BCK46" s="15"/>
      <c r="BCL46" s="15"/>
      <c r="BCM46" s="15"/>
      <c r="BCN46" s="15"/>
      <c r="BCO46" s="15"/>
      <c r="BCP46" s="15"/>
      <c r="BCQ46" s="15"/>
      <c r="BCR46" s="15"/>
      <c r="BCS46" s="15"/>
      <c r="BCT46" s="15"/>
      <c r="BCU46" s="15"/>
      <c r="BCV46" s="15"/>
      <c r="BCW46" s="15"/>
      <c r="BCX46" s="15"/>
      <c r="BCY46" s="15"/>
      <c r="BCZ46" s="15"/>
      <c r="BDA46" s="15"/>
      <c r="BDB46" s="15"/>
      <c r="BDC46" s="15"/>
      <c r="BDD46" s="15"/>
      <c r="BDE46" s="15"/>
      <c r="BDF46" s="15"/>
      <c r="BDG46" s="15"/>
      <c r="BDH46" s="15"/>
      <c r="BDI46" s="15"/>
      <c r="BDJ46" s="15"/>
      <c r="BDK46" s="15"/>
      <c r="BDL46" s="15"/>
      <c r="BDM46" s="15"/>
      <c r="BDN46" s="15"/>
      <c r="BDO46" s="15"/>
      <c r="BDP46" s="15"/>
      <c r="BDQ46" s="15"/>
      <c r="BDR46" s="15"/>
      <c r="BDS46" s="15"/>
      <c r="BDT46" s="15"/>
      <c r="BDU46" s="15"/>
      <c r="BDV46" s="15"/>
      <c r="BDW46" s="15"/>
      <c r="BDX46" s="15"/>
      <c r="BDY46" s="15"/>
      <c r="BDZ46" s="15"/>
      <c r="BEA46" s="15"/>
      <c r="BEB46" s="15"/>
      <c r="BEC46" s="15"/>
      <c r="BED46" s="15"/>
      <c r="BEE46" s="15"/>
      <c r="BEF46" s="15"/>
      <c r="BEG46" s="15"/>
      <c r="BEH46" s="15"/>
      <c r="BEI46" s="15"/>
      <c r="BEJ46" s="15"/>
      <c r="BEK46" s="15"/>
      <c r="BEL46" s="15"/>
      <c r="BEM46" s="15"/>
      <c r="BEN46" s="15"/>
      <c r="BEO46" s="15"/>
      <c r="BEP46" s="15"/>
      <c r="BEQ46" s="15"/>
      <c r="BER46" s="15"/>
      <c r="BES46" s="15"/>
      <c r="BET46" s="15"/>
      <c r="BEU46" s="15"/>
      <c r="BEV46" s="15"/>
      <c r="BEW46" s="15"/>
      <c r="BEX46" s="15"/>
      <c r="BEY46" s="15"/>
      <c r="BEZ46" s="15"/>
      <c r="BFA46" s="15"/>
      <c r="BFB46" s="15"/>
      <c r="BFC46" s="15"/>
      <c r="BFD46" s="15"/>
      <c r="BFE46" s="15"/>
      <c r="BFF46" s="15"/>
      <c r="BFG46" s="15"/>
      <c r="BFH46" s="15"/>
      <c r="BFI46" s="15"/>
      <c r="BFJ46" s="15"/>
      <c r="BFK46" s="15"/>
      <c r="BFL46" s="15"/>
      <c r="BFM46" s="15"/>
      <c r="BFN46" s="15"/>
      <c r="BFO46" s="15"/>
      <c r="BFP46" s="15"/>
      <c r="BFQ46" s="15"/>
      <c r="BFR46" s="15"/>
      <c r="BFS46" s="15"/>
      <c r="BFT46" s="15"/>
      <c r="BFU46" s="15"/>
      <c r="BFV46" s="15"/>
      <c r="BFW46" s="15"/>
      <c r="BFX46" s="15"/>
      <c r="BFY46" s="15"/>
      <c r="BFZ46" s="15"/>
      <c r="BGA46" s="15"/>
      <c r="BGB46" s="15"/>
      <c r="BGC46" s="15"/>
      <c r="BGD46" s="15"/>
      <c r="BGE46" s="15"/>
      <c r="BGF46" s="15"/>
      <c r="BGG46" s="15"/>
      <c r="BGH46" s="15"/>
      <c r="BGI46" s="15"/>
      <c r="BGJ46" s="15"/>
      <c r="BGK46" s="15"/>
      <c r="BGL46" s="15"/>
      <c r="BGM46" s="15"/>
      <c r="BGN46" s="15"/>
      <c r="BGO46" s="15"/>
      <c r="BGP46" s="15"/>
      <c r="BGQ46" s="15"/>
      <c r="BGR46" s="15"/>
      <c r="BGS46" s="15"/>
      <c r="BGT46" s="15"/>
      <c r="BGU46" s="15"/>
      <c r="BGV46" s="15"/>
      <c r="BGW46" s="15"/>
      <c r="BGX46" s="15"/>
      <c r="BGY46" s="15"/>
      <c r="BGZ46" s="15"/>
      <c r="BHA46" s="15"/>
      <c r="BHB46" s="15"/>
      <c r="BHC46" s="15"/>
      <c r="BHD46" s="15"/>
      <c r="BHE46" s="15"/>
      <c r="BHF46" s="15"/>
      <c r="BHG46" s="15"/>
      <c r="BHH46" s="15"/>
      <c r="BHI46" s="15"/>
      <c r="BHJ46" s="15"/>
      <c r="BHK46" s="15"/>
      <c r="BHL46" s="15"/>
      <c r="BHM46" s="15"/>
      <c r="BHN46" s="15"/>
      <c r="BHO46" s="15"/>
      <c r="BHP46" s="15"/>
      <c r="BHQ46" s="15"/>
      <c r="BHR46" s="15"/>
      <c r="BHS46" s="15"/>
      <c r="BHT46" s="15"/>
      <c r="BHU46" s="15"/>
      <c r="BHV46" s="15"/>
      <c r="BHW46" s="15"/>
      <c r="BHX46" s="15"/>
      <c r="BHY46" s="15"/>
      <c r="BHZ46" s="15"/>
      <c r="BIA46" s="15"/>
      <c r="BIB46" s="15"/>
      <c r="BIC46" s="15"/>
      <c r="BID46" s="15"/>
      <c r="BIE46" s="15"/>
      <c r="BIF46" s="15"/>
      <c r="BIG46" s="15"/>
      <c r="BIH46" s="15"/>
      <c r="BII46" s="15"/>
      <c r="BIJ46" s="15"/>
      <c r="BIK46" s="15"/>
      <c r="BIL46" s="15"/>
      <c r="BIM46" s="15"/>
      <c r="BIN46" s="15"/>
      <c r="BIO46" s="15"/>
      <c r="BIP46" s="15"/>
      <c r="BIQ46" s="15"/>
      <c r="BIR46" s="15"/>
      <c r="BIS46" s="15"/>
      <c r="BIT46" s="15"/>
      <c r="BIU46" s="15"/>
      <c r="BIV46" s="15"/>
      <c r="BIW46" s="15"/>
      <c r="BIX46" s="15"/>
      <c r="BIY46" s="15"/>
      <c r="BIZ46" s="15"/>
      <c r="BJA46" s="15"/>
      <c r="BJB46" s="15"/>
      <c r="BJC46" s="15"/>
      <c r="BJD46" s="15"/>
      <c r="BJE46" s="15"/>
      <c r="BJF46" s="15"/>
      <c r="BJG46" s="15"/>
      <c r="BJH46" s="15"/>
      <c r="BJI46" s="15"/>
      <c r="BJJ46" s="15"/>
      <c r="BJK46" s="15"/>
      <c r="BJL46" s="15"/>
      <c r="BJM46" s="15"/>
      <c r="BJN46" s="15"/>
      <c r="BJO46" s="15"/>
      <c r="BJP46" s="15"/>
      <c r="BJQ46" s="15"/>
      <c r="BJR46" s="15"/>
      <c r="BJS46" s="15"/>
      <c r="BJT46" s="15"/>
      <c r="BJU46" s="15"/>
      <c r="BJV46" s="15"/>
      <c r="BJW46" s="15"/>
      <c r="BJX46" s="15"/>
      <c r="BJY46" s="15"/>
      <c r="BJZ46" s="15"/>
      <c r="BKA46" s="15"/>
      <c r="BKB46" s="15"/>
      <c r="BKC46" s="15"/>
      <c r="BKD46" s="15"/>
      <c r="BKE46" s="15"/>
      <c r="BKF46" s="15"/>
      <c r="BKG46" s="15"/>
      <c r="BKH46" s="15"/>
      <c r="BKI46" s="15"/>
      <c r="BKJ46" s="15"/>
      <c r="BKK46" s="15"/>
      <c r="BKL46" s="15"/>
      <c r="BKM46" s="15"/>
      <c r="BKN46" s="15"/>
      <c r="BKO46" s="15"/>
      <c r="BKP46" s="15"/>
      <c r="BKQ46" s="15"/>
      <c r="BKR46" s="15"/>
      <c r="BKS46" s="15"/>
      <c r="BKT46" s="15"/>
      <c r="BKU46" s="15"/>
      <c r="BKV46" s="15"/>
      <c r="BKW46" s="15"/>
      <c r="BKX46" s="15"/>
      <c r="BKY46" s="15"/>
      <c r="BKZ46" s="15"/>
      <c r="BLA46" s="15"/>
      <c r="BLB46" s="15"/>
      <c r="BLC46" s="15"/>
      <c r="BLD46" s="15"/>
      <c r="BLE46" s="15"/>
      <c r="BLF46" s="15"/>
      <c r="BLG46" s="15"/>
      <c r="BLH46" s="15"/>
      <c r="BLI46" s="15"/>
      <c r="BLJ46" s="15"/>
      <c r="BLK46" s="15"/>
      <c r="BLL46" s="15"/>
      <c r="BLM46" s="15"/>
      <c r="BLN46" s="15"/>
      <c r="BLO46" s="15"/>
      <c r="BLP46" s="15"/>
      <c r="BLQ46" s="15"/>
      <c r="BLR46" s="15"/>
      <c r="BLS46" s="15"/>
      <c r="BLT46" s="15"/>
      <c r="BLU46" s="15"/>
      <c r="BLV46" s="15"/>
      <c r="BLW46" s="15"/>
      <c r="BLX46" s="15"/>
      <c r="BLY46" s="15"/>
      <c r="BLZ46" s="15"/>
      <c r="BMA46" s="15"/>
      <c r="BMB46" s="15"/>
      <c r="BMC46" s="15"/>
      <c r="BMD46" s="15"/>
      <c r="BME46" s="15"/>
      <c r="BMF46" s="15"/>
      <c r="BMG46" s="15"/>
      <c r="BMH46" s="15"/>
      <c r="BMI46" s="15"/>
      <c r="BMJ46" s="15"/>
      <c r="BMK46" s="15"/>
      <c r="BML46" s="15"/>
      <c r="BMM46" s="15"/>
      <c r="BMN46" s="15"/>
      <c r="BMO46" s="15"/>
      <c r="BMP46" s="15"/>
      <c r="BMQ46" s="15"/>
      <c r="BMR46" s="15"/>
      <c r="BMS46" s="15"/>
      <c r="BMT46" s="15"/>
      <c r="BMU46" s="15"/>
      <c r="BMV46" s="15"/>
      <c r="BMW46" s="15"/>
      <c r="BMX46" s="15"/>
      <c r="BMY46" s="15"/>
      <c r="BMZ46" s="15"/>
      <c r="BNA46" s="15"/>
      <c r="BNB46" s="15"/>
      <c r="BNC46" s="15"/>
      <c r="BND46" s="15"/>
      <c r="BNE46" s="15"/>
      <c r="BNF46" s="15"/>
      <c r="BNG46" s="15"/>
      <c r="BNH46" s="15"/>
      <c r="BNI46" s="15"/>
      <c r="BNJ46" s="15"/>
      <c r="BNK46" s="15"/>
      <c r="BNL46" s="15"/>
      <c r="BNM46" s="15"/>
      <c r="BNN46" s="15"/>
      <c r="BNO46" s="15"/>
      <c r="BNP46" s="15"/>
      <c r="BNQ46" s="15"/>
      <c r="BNR46" s="15"/>
      <c r="BNS46" s="15"/>
      <c r="BNT46" s="15"/>
      <c r="BNU46" s="15"/>
      <c r="BNV46" s="15"/>
      <c r="BNW46" s="15"/>
      <c r="BNX46" s="15"/>
      <c r="BNY46" s="15"/>
      <c r="BNZ46" s="15"/>
      <c r="BOA46" s="15"/>
      <c r="BOB46" s="15"/>
      <c r="BOC46" s="15"/>
      <c r="BOD46" s="15"/>
      <c r="BOE46" s="15"/>
      <c r="BOF46" s="15"/>
      <c r="BOG46" s="15"/>
      <c r="BOH46" s="15"/>
      <c r="BOI46" s="15"/>
      <c r="BOJ46" s="15"/>
      <c r="BOK46" s="15"/>
      <c r="BOL46" s="15"/>
      <c r="BOM46" s="15"/>
      <c r="BON46" s="15"/>
      <c r="BOO46" s="15"/>
      <c r="BOP46" s="15"/>
      <c r="BOQ46" s="15"/>
      <c r="BOR46" s="15"/>
      <c r="BOS46" s="15"/>
      <c r="BOT46" s="15"/>
      <c r="BOU46" s="15"/>
      <c r="BOV46" s="15"/>
      <c r="BOW46" s="15"/>
      <c r="BOX46" s="15"/>
      <c r="BOY46" s="15"/>
      <c r="BOZ46" s="15"/>
      <c r="BPA46" s="15"/>
      <c r="BPB46" s="15"/>
      <c r="BPC46" s="15"/>
      <c r="BPD46" s="15"/>
      <c r="BPE46" s="15"/>
      <c r="BPF46" s="15"/>
      <c r="BPG46" s="15"/>
      <c r="BPH46" s="15"/>
      <c r="BPI46" s="15"/>
      <c r="BPJ46" s="15"/>
      <c r="BPK46" s="15"/>
      <c r="BPL46" s="15"/>
      <c r="BPM46" s="15"/>
      <c r="BPN46" s="15"/>
      <c r="BPO46" s="15"/>
      <c r="BPP46" s="15"/>
      <c r="BPQ46" s="15"/>
      <c r="BPR46" s="15"/>
      <c r="BPS46" s="15"/>
      <c r="BPT46" s="15"/>
      <c r="BPU46" s="15"/>
      <c r="BPV46" s="15"/>
      <c r="BPW46" s="15"/>
      <c r="BPX46" s="15"/>
      <c r="BPY46" s="15"/>
      <c r="BPZ46" s="15"/>
      <c r="BQA46" s="15"/>
      <c r="BQB46" s="15"/>
      <c r="BQC46" s="15"/>
      <c r="BQD46" s="15"/>
      <c r="BQE46" s="15"/>
      <c r="BQF46" s="15"/>
      <c r="BQG46" s="15"/>
      <c r="BQH46" s="15"/>
      <c r="BQI46" s="15"/>
      <c r="BQJ46" s="15"/>
      <c r="BQK46" s="15"/>
      <c r="BQL46" s="15"/>
      <c r="BQM46" s="15"/>
      <c r="BQN46" s="15"/>
      <c r="BQO46" s="15"/>
      <c r="BQP46" s="15"/>
      <c r="BQQ46" s="15"/>
      <c r="BQR46" s="15"/>
      <c r="BQS46" s="15"/>
      <c r="BQT46" s="15"/>
      <c r="BQU46" s="15"/>
      <c r="BQV46" s="15"/>
      <c r="BQW46" s="15"/>
      <c r="BQX46" s="15"/>
      <c r="BQY46" s="15"/>
      <c r="BQZ46" s="15"/>
      <c r="BRA46" s="15"/>
      <c r="BRB46" s="15"/>
      <c r="BRC46" s="15"/>
      <c r="BRD46" s="15"/>
      <c r="BRE46" s="15"/>
      <c r="BRF46" s="15"/>
      <c r="BRG46" s="15"/>
      <c r="BRH46" s="15"/>
      <c r="BRI46" s="15"/>
      <c r="BRJ46" s="15"/>
      <c r="BRK46" s="15"/>
      <c r="BRL46" s="15"/>
      <c r="BRM46" s="15"/>
      <c r="BRN46" s="15"/>
      <c r="BRO46" s="15"/>
      <c r="BRP46" s="15"/>
      <c r="BRQ46" s="15"/>
      <c r="BRR46" s="15"/>
      <c r="BRS46" s="15"/>
      <c r="BRT46" s="15"/>
      <c r="BRU46" s="15"/>
      <c r="BRV46" s="15"/>
      <c r="BRW46" s="15"/>
      <c r="BRX46" s="15"/>
      <c r="BRY46" s="15"/>
      <c r="BRZ46" s="15"/>
      <c r="BSA46" s="15"/>
      <c r="BSB46" s="15"/>
      <c r="BSC46" s="15"/>
      <c r="BSD46" s="15"/>
      <c r="BSE46" s="15"/>
      <c r="BSF46" s="15"/>
      <c r="BSG46" s="15"/>
      <c r="BSH46" s="15"/>
      <c r="BSI46" s="15"/>
      <c r="BSJ46" s="15"/>
      <c r="BSK46" s="15"/>
      <c r="BSL46" s="15"/>
      <c r="BSM46" s="15"/>
      <c r="BSN46" s="15"/>
      <c r="BSO46" s="15"/>
      <c r="BSP46" s="15"/>
      <c r="BSQ46" s="15"/>
      <c r="BSR46" s="15"/>
      <c r="BSS46" s="15"/>
      <c r="BST46" s="15"/>
      <c r="BSU46" s="15"/>
      <c r="BSV46" s="15"/>
      <c r="BSW46" s="15"/>
      <c r="BSX46" s="15"/>
      <c r="BSY46" s="15"/>
      <c r="BSZ46" s="15"/>
      <c r="BTA46" s="15"/>
      <c r="BTB46" s="15"/>
      <c r="BTC46" s="15"/>
      <c r="BTD46" s="15"/>
      <c r="BTE46" s="15"/>
      <c r="BTF46" s="15"/>
      <c r="BTG46" s="15"/>
      <c r="BTH46" s="15"/>
      <c r="BTI46" s="15"/>
      <c r="BTJ46" s="15"/>
      <c r="BTK46" s="15"/>
      <c r="BTL46" s="15"/>
      <c r="BTM46" s="15"/>
      <c r="BTN46" s="15"/>
      <c r="BTO46" s="15"/>
      <c r="BTP46" s="15"/>
      <c r="BTQ46" s="15"/>
      <c r="BTR46" s="15"/>
      <c r="BTS46" s="15"/>
      <c r="BTT46" s="15"/>
      <c r="BTU46" s="15"/>
      <c r="BTV46" s="15"/>
      <c r="BTW46" s="15"/>
      <c r="BTX46" s="15"/>
      <c r="BTY46" s="15"/>
      <c r="BTZ46" s="15"/>
      <c r="BUA46" s="15"/>
      <c r="BUB46" s="15"/>
      <c r="BUC46" s="15"/>
      <c r="BUD46" s="15"/>
      <c r="BUE46" s="15"/>
      <c r="BUF46" s="15"/>
      <c r="BUG46" s="15"/>
      <c r="BUH46" s="15"/>
      <c r="BUI46" s="15"/>
      <c r="BUJ46" s="15"/>
      <c r="BUK46" s="15"/>
      <c r="BUL46" s="15"/>
      <c r="BUM46" s="15"/>
      <c r="BUN46" s="15"/>
      <c r="BUO46" s="15"/>
      <c r="BUP46" s="15"/>
      <c r="BUQ46" s="15"/>
      <c r="BUR46" s="15"/>
      <c r="BUS46" s="15"/>
      <c r="BUT46" s="15"/>
      <c r="BUU46" s="15"/>
      <c r="BUV46" s="15"/>
      <c r="BUW46" s="15"/>
      <c r="BUX46" s="15"/>
      <c r="BUY46" s="15"/>
      <c r="BUZ46" s="15"/>
      <c r="BVA46" s="15"/>
      <c r="BVB46" s="15"/>
      <c r="BVC46" s="15"/>
      <c r="BVD46" s="15"/>
      <c r="BVE46" s="15"/>
      <c r="BVF46" s="15"/>
      <c r="BVG46" s="15"/>
      <c r="BVH46" s="15"/>
      <c r="BVI46" s="15"/>
      <c r="BVJ46" s="15"/>
      <c r="BVK46" s="15"/>
      <c r="BVL46" s="15"/>
      <c r="BVM46" s="15"/>
      <c r="BVN46" s="15"/>
      <c r="BVO46" s="15"/>
      <c r="BVP46" s="15"/>
      <c r="BVQ46" s="15"/>
      <c r="BVR46" s="15"/>
      <c r="BVS46" s="15"/>
      <c r="BVT46" s="15"/>
      <c r="BVU46" s="15"/>
      <c r="BVV46" s="15"/>
      <c r="BVW46" s="15"/>
      <c r="BVX46" s="15"/>
      <c r="BVY46" s="15"/>
      <c r="BVZ46" s="15"/>
      <c r="BWA46" s="15"/>
      <c r="BWB46" s="15"/>
      <c r="BWC46" s="15"/>
      <c r="BWD46" s="15"/>
      <c r="BWE46" s="15"/>
      <c r="BWF46" s="15"/>
      <c r="BWG46" s="15"/>
      <c r="BWH46" s="15"/>
      <c r="BWI46" s="15"/>
      <c r="BWJ46" s="15"/>
      <c r="BWK46" s="15"/>
      <c r="BWL46" s="15"/>
      <c r="BWM46" s="15"/>
      <c r="BWN46" s="15"/>
      <c r="BWO46" s="15"/>
      <c r="BWP46" s="15"/>
      <c r="BWQ46" s="15"/>
      <c r="BWR46" s="15"/>
      <c r="BWS46" s="15"/>
      <c r="BWT46" s="15"/>
      <c r="BWU46" s="15"/>
      <c r="BWV46" s="15"/>
      <c r="BWW46" s="15"/>
      <c r="BWX46" s="15"/>
      <c r="BWY46" s="15"/>
      <c r="BWZ46" s="15"/>
      <c r="BXA46" s="15"/>
      <c r="BXB46" s="15"/>
      <c r="BXC46" s="15"/>
      <c r="BXD46" s="15"/>
      <c r="BXE46" s="15"/>
      <c r="BXF46" s="15"/>
      <c r="BXG46" s="15"/>
      <c r="BXH46" s="15"/>
      <c r="BXI46" s="15"/>
      <c r="BXJ46" s="15"/>
      <c r="BXK46" s="15"/>
      <c r="BXL46" s="15"/>
      <c r="BXM46" s="15"/>
      <c r="BXN46" s="15"/>
      <c r="BXO46" s="15"/>
      <c r="BXP46" s="15"/>
      <c r="BXQ46" s="15"/>
      <c r="BXR46" s="15"/>
      <c r="BXS46" s="15"/>
      <c r="BXT46" s="15"/>
      <c r="BXU46" s="15"/>
      <c r="BXV46" s="15"/>
      <c r="BXW46" s="15"/>
      <c r="BXX46" s="15"/>
      <c r="BXY46" s="15"/>
      <c r="BXZ46" s="15"/>
      <c r="BYA46" s="15"/>
      <c r="BYB46" s="15"/>
      <c r="BYC46" s="15"/>
      <c r="BYD46" s="15"/>
      <c r="BYE46" s="15"/>
      <c r="BYF46" s="15"/>
      <c r="BYG46" s="15"/>
      <c r="BYH46" s="15"/>
      <c r="BYI46" s="15"/>
      <c r="BYJ46" s="15"/>
      <c r="BYK46" s="15"/>
      <c r="BYL46" s="15"/>
      <c r="BYM46" s="15"/>
      <c r="BYN46" s="15"/>
      <c r="BYO46" s="15"/>
      <c r="BYP46" s="15"/>
      <c r="BYQ46" s="15"/>
      <c r="BYR46" s="15"/>
      <c r="BYS46" s="15"/>
      <c r="BYT46" s="15"/>
      <c r="BYU46" s="15"/>
      <c r="BYV46" s="15"/>
      <c r="BYW46" s="15"/>
      <c r="BYX46" s="15"/>
      <c r="BYY46" s="15"/>
      <c r="BYZ46" s="15"/>
      <c r="BZA46" s="15"/>
      <c r="BZB46" s="15"/>
      <c r="BZC46" s="15"/>
      <c r="BZD46" s="15"/>
      <c r="BZE46" s="15"/>
      <c r="BZF46" s="15"/>
      <c r="BZG46" s="15"/>
      <c r="BZH46" s="15"/>
      <c r="BZI46" s="15"/>
      <c r="BZJ46" s="15"/>
      <c r="BZK46" s="15"/>
      <c r="BZL46" s="15"/>
      <c r="BZM46" s="15"/>
      <c r="BZN46" s="15"/>
      <c r="BZO46" s="15"/>
      <c r="BZP46" s="15"/>
      <c r="BZQ46" s="15"/>
      <c r="BZR46" s="15"/>
      <c r="BZS46" s="15"/>
      <c r="BZT46" s="15"/>
      <c r="BZU46" s="15"/>
      <c r="BZV46" s="15"/>
      <c r="BZW46" s="15"/>
      <c r="BZX46" s="15"/>
      <c r="BZY46" s="15"/>
      <c r="BZZ46" s="15"/>
      <c r="CAA46" s="15"/>
      <c r="CAB46" s="15"/>
      <c r="CAC46" s="15"/>
      <c r="CAD46" s="15"/>
      <c r="CAE46" s="15"/>
      <c r="CAF46" s="15"/>
      <c r="CAG46" s="15"/>
      <c r="CAH46" s="15"/>
      <c r="CAI46" s="15"/>
      <c r="CAJ46" s="15"/>
      <c r="CAK46" s="15"/>
      <c r="CAL46" s="15"/>
      <c r="CAM46" s="15"/>
      <c r="CAN46" s="15"/>
      <c r="CAO46" s="15"/>
      <c r="CAP46" s="15"/>
      <c r="CAQ46" s="15"/>
      <c r="CAR46" s="15"/>
      <c r="CAS46" s="15"/>
      <c r="CAT46" s="15"/>
      <c r="CAU46" s="15"/>
      <c r="CAV46" s="15"/>
      <c r="CAW46" s="15"/>
      <c r="CAX46" s="15"/>
      <c r="CAY46" s="15"/>
      <c r="CAZ46" s="15"/>
      <c r="CBA46" s="15"/>
      <c r="CBB46" s="15"/>
      <c r="CBC46" s="15"/>
      <c r="CBD46" s="15"/>
      <c r="CBE46" s="15"/>
      <c r="CBF46" s="15"/>
      <c r="CBG46" s="15"/>
      <c r="CBH46" s="15"/>
      <c r="CBI46" s="15"/>
      <c r="CBJ46" s="15"/>
      <c r="CBK46" s="15"/>
      <c r="CBL46" s="15"/>
      <c r="CBM46" s="15"/>
      <c r="CBN46" s="15"/>
      <c r="CBO46" s="15"/>
      <c r="CBP46" s="15"/>
      <c r="CBQ46" s="15"/>
      <c r="CBR46" s="15"/>
      <c r="CBS46" s="15"/>
      <c r="CBT46" s="15"/>
      <c r="CBU46" s="15"/>
      <c r="CBV46" s="15"/>
      <c r="CBW46" s="15"/>
      <c r="CBX46" s="15"/>
      <c r="CBY46" s="15"/>
      <c r="CBZ46" s="15"/>
      <c r="CCA46" s="15"/>
      <c r="CCB46" s="15"/>
      <c r="CCC46" s="15"/>
      <c r="CCD46" s="15"/>
      <c r="CCE46" s="15"/>
      <c r="CCF46" s="15"/>
      <c r="CCG46" s="15"/>
      <c r="CCH46" s="15"/>
      <c r="CCI46" s="15"/>
      <c r="CCJ46" s="15"/>
      <c r="CCK46" s="15"/>
      <c r="CCL46" s="15"/>
      <c r="CCM46" s="15"/>
      <c r="CCN46" s="15"/>
      <c r="CCO46" s="15"/>
      <c r="CCP46" s="15"/>
      <c r="CCQ46" s="15"/>
      <c r="CCR46" s="15"/>
      <c r="CCS46" s="15"/>
      <c r="CCT46" s="15"/>
      <c r="CCU46" s="15"/>
      <c r="CCV46" s="15"/>
      <c r="CCW46" s="15"/>
      <c r="CCX46" s="15"/>
      <c r="CCY46" s="15"/>
      <c r="CCZ46" s="15"/>
      <c r="CDA46" s="15"/>
      <c r="CDB46" s="15"/>
      <c r="CDC46" s="15"/>
      <c r="CDD46" s="15"/>
      <c r="CDE46" s="15"/>
      <c r="CDF46" s="15"/>
      <c r="CDG46" s="15"/>
      <c r="CDH46" s="15"/>
      <c r="CDI46" s="15"/>
      <c r="CDJ46" s="15"/>
      <c r="CDK46" s="15"/>
      <c r="CDL46" s="15"/>
      <c r="CDM46" s="15"/>
      <c r="CDN46" s="15"/>
      <c r="CDO46" s="15"/>
      <c r="CDP46" s="15"/>
      <c r="CDQ46" s="15"/>
      <c r="CDR46" s="15"/>
      <c r="CDS46" s="15"/>
      <c r="CDT46" s="15"/>
      <c r="CDU46" s="15"/>
      <c r="CDV46" s="15"/>
      <c r="CDW46" s="15"/>
      <c r="CDX46" s="15"/>
      <c r="CDY46" s="15"/>
      <c r="CDZ46" s="15"/>
      <c r="CEA46" s="15"/>
      <c r="CEB46" s="15"/>
      <c r="CEC46" s="15"/>
      <c r="CED46" s="15"/>
      <c r="CEE46" s="15"/>
      <c r="CEF46" s="15"/>
      <c r="CEG46" s="15"/>
      <c r="CEH46" s="15"/>
      <c r="CEI46" s="15"/>
      <c r="CEJ46" s="15"/>
      <c r="CEK46" s="15"/>
      <c r="CEL46" s="15"/>
      <c r="CEM46" s="15"/>
      <c r="CEN46" s="15"/>
      <c r="CEO46" s="15"/>
      <c r="CEP46" s="15"/>
      <c r="CEQ46" s="15"/>
      <c r="CER46" s="15"/>
      <c r="CES46" s="15"/>
      <c r="CET46" s="15"/>
      <c r="CEU46" s="15"/>
      <c r="CEV46" s="15"/>
      <c r="CEW46" s="15"/>
      <c r="CEX46" s="15"/>
      <c r="CEY46" s="15"/>
      <c r="CEZ46" s="15"/>
      <c r="CFA46" s="15"/>
      <c r="CFB46" s="15"/>
      <c r="CFC46" s="15"/>
      <c r="CFD46" s="15"/>
      <c r="CFE46" s="15"/>
      <c r="CFF46" s="15"/>
      <c r="CFG46" s="15"/>
      <c r="CFH46" s="15"/>
      <c r="CFI46" s="15"/>
      <c r="CFJ46" s="15"/>
      <c r="CFK46" s="15"/>
      <c r="CFL46" s="15"/>
      <c r="CFM46" s="15"/>
      <c r="CFN46" s="15"/>
      <c r="CFO46" s="15"/>
      <c r="CFP46" s="15"/>
      <c r="CFQ46" s="15"/>
      <c r="CFR46" s="15"/>
      <c r="CFS46" s="15"/>
      <c r="CFT46" s="15"/>
      <c r="CFU46" s="15"/>
      <c r="CFV46" s="15"/>
      <c r="CFW46" s="15"/>
      <c r="CFX46" s="15"/>
      <c r="CFY46" s="15"/>
      <c r="CFZ46" s="15"/>
      <c r="CGA46" s="15"/>
      <c r="CGB46" s="15"/>
      <c r="CGC46" s="15"/>
      <c r="CGD46" s="15"/>
      <c r="CGE46" s="15"/>
      <c r="CGF46" s="15"/>
      <c r="CGG46" s="15"/>
      <c r="CGH46" s="15"/>
      <c r="CGI46" s="15"/>
      <c r="CGJ46" s="15"/>
      <c r="CGK46" s="15"/>
      <c r="CGL46" s="15"/>
      <c r="CGM46" s="15"/>
      <c r="CGN46" s="15"/>
      <c r="CGO46" s="15"/>
      <c r="CGP46" s="15"/>
      <c r="CGQ46" s="15"/>
      <c r="CGR46" s="15"/>
      <c r="CGS46" s="15"/>
      <c r="CGT46" s="15"/>
      <c r="CGU46" s="15"/>
      <c r="CGV46" s="15"/>
      <c r="CGW46" s="15"/>
      <c r="CGX46" s="15"/>
      <c r="CGY46" s="15"/>
      <c r="CGZ46" s="15"/>
      <c r="CHA46" s="15"/>
      <c r="CHB46" s="15"/>
      <c r="CHC46" s="15"/>
      <c r="CHD46" s="15"/>
      <c r="CHE46" s="15"/>
      <c r="CHF46" s="15"/>
      <c r="CHG46" s="15"/>
      <c r="CHH46" s="15"/>
      <c r="CHI46" s="15"/>
      <c r="CHJ46" s="15"/>
      <c r="CHK46" s="15"/>
      <c r="CHL46" s="15"/>
      <c r="CHM46" s="15"/>
      <c r="CHN46" s="15"/>
      <c r="CHO46" s="15"/>
      <c r="CHP46" s="15"/>
      <c r="CHQ46" s="15"/>
      <c r="CHR46" s="15"/>
      <c r="CHS46" s="15"/>
      <c r="CHT46" s="15"/>
      <c r="CHU46" s="15"/>
      <c r="CHV46" s="15"/>
      <c r="CHW46" s="15"/>
      <c r="CHX46" s="15"/>
      <c r="CHY46" s="15"/>
      <c r="CHZ46" s="15"/>
      <c r="CIA46" s="15"/>
      <c r="CIB46" s="15"/>
      <c r="CIC46" s="15"/>
      <c r="CID46" s="15"/>
      <c r="CIE46" s="15"/>
      <c r="CIF46" s="15"/>
      <c r="CIG46" s="15"/>
      <c r="CIH46" s="15"/>
      <c r="CII46" s="15"/>
      <c r="CIJ46" s="15"/>
      <c r="CIK46" s="15"/>
      <c r="CIL46" s="15"/>
      <c r="CIM46" s="15"/>
      <c r="CIN46" s="15"/>
      <c r="CIO46" s="15"/>
      <c r="CIP46" s="15"/>
      <c r="CIQ46" s="15"/>
      <c r="CIR46" s="15"/>
      <c r="CIS46" s="15"/>
      <c r="CIT46" s="15"/>
      <c r="CIU46" s="15"/>
      <c r="CIV46" s="15"/>
      <c r="CIW46" s="15"/>
      <c r="CIX46" s="15"/>
      <c r="CIY46" s="15"/>
      <c r="CIZ46" s="15"/>
      <c r="CJA46" s="15"/>
      <c r="CJB46" s="15"/>
      <c r="CJC46" s="15"/>
      <c r="CJD46" s="15"/>
      <c r="CJE46" s="15"/>
      <c r="CJF46" s="15"/>
      <c r="CJG46" s="15"/>
      <c r="CJH46" s="15"/>
      <c r="CJI46" s="15"/>
      <c r="CJJ46" s="15"/>
      <c r="CJK46" s="15"/>
      <c r="CJL46" s="15"/>
      <c r="CJM46" s="15"/>
      <c r="CJN46" s="15"/>
      <c r="CJO46" s="15"/>
      <c r="CJP46" s="15"/>
      <c r="CJQ46" s="15"/>
      <c r="CJR46" s="15"/>
      <c r="CJS46" s="15"/>
      <c r="CJT46" s="15"/>
      <c r="CJU46" s="15"/>
      <c r="CJV46" s="15"/>
      <c r="CJW46" s="15"/>
      <c r="CJX46" s="15"/>
      <c r="CJY46" s="15"/>
      <c r="CJZ46" s="15"/>
      <c r="CKA46" s="15"/>
      <c r="CKB46" s="15"/>
      <c r="CKC46" s="15"/>
      <c r="CKD46" s="15"/>
      <c r="CKE46" s="15"/>
      <c r="CKF46" s="15"/>
      <c r="CKG46" s="15"/>
      <c r="CKH46" s="15"/>
      <c r="CKI46" s="15"/>
      <c r="CKJ46" s="15"/>
      <c r="CKK46" s="15"/>
      <c r="CKL46" s="15"/>
      <c r="CKM46" s="15"/>
      <c r="CKN46" s="15"/>
      <c r="CKO46" s="15"/>
      <c r="CKP46" s="15"/>
      <c r="CKQ46" s="15"/>
      <c r="CKR46" s="15"/>
      <c r="CKS46" s="15"/>
      <c r="CKT46" s="15"/>
      <c r="CKU46" s="15"/>
      <c r="CKV46" s="15"/>
      <c r="CKW46" s="15"/>
      <c r="CKX46" s="15"/>
      <c r="CKY46" s="15"/>
      <c r="CKZ46" s="15"/>
      <c r="CLA46" s="15"/>
      <c r="CLB46" s="15"/>
      <c r="CLC46" s="15"/>
      <c r="CLD46" s="15"/>
      <c r="CLE46" s="15"/>
      <c r="CLF46" s="15"/>
      <c r="CLG46" s="15"/>
      <c r="CLH46" s="15"/>
      <c r="CLI46" s="15"/>
      <c r="CLJ46" s="15"/>
      <c r="CLK46" s="15"/>
      <c r="CLL46" s="15"/>
      <c r="CLM46" s="15"/>
      <c r="CLN46" s="15"/>
      <c r="CLO46" s="15"/>
      <c r="CLP46" s="15"/>
      <c r="CLQ46" s="15"/>
      <c r="CLR46" s="15"/>
      <c r="CLS46" s="15"/>
      <c r="CLT46" s="15"/>
      <c r="CLU46" s="15"/>
      <c r="CLV46" s="15"/>
      <c r="CLW46" s="15"/>
      <c r="CLX46" s="15"/>
      <c r="CLY46" s="15"/>
      <c r="CLZ46" s="15"/>
      <c r="CMA46" s="15"/>
      <c r="CMB46" s="15"/>
      <c r="CMC46" s="15"/>
      <c r="CMD46" s="15"/>
      <c r="CME46" s="15"/>
      <c r="CMF46" s="15"/>
      <c r="CMG46" s="15"/>
      <c r="CMH46" s="15"/>
      <c r="CMI46" s="15"/>
      <c r="CMJ46" s="15"/>
      <c r="CMK46" s="15"/>
      <c r="CML46" s="15"/>
      <c r="CMM46" s="15"/>
      <c r="CMN46" s="15"/>
      <c r="CMO46" s="15"/>
      <c r="CMP46" s="15"/>
      <c r="CMQ46" s="15"/>
      <c r="CMR46" s="15"/>
      <c r="CMS46" s="15"/>
      <c r="CMT46" s="15"/>
      <c r="CMU46" s="15"/>
      <c r="CMV46" s="15"/>
      <c r="CMW46" s="15"/>
      <c r="CMX46" s="15"/>
      <c r="CMY46" s="15"/>
      <c r="CMZ46" s="15"/>
      <c r="CNA46" s="15"/>
      <c r="CNB46" s="15"/>
      <c r="CNC46" s="15"/>
      <c r="CND46" s="15"/>
      <c r="CNE46" s="15"/>
      <c r="CNF46" s="15"/>
      <c r="CNG46" s="15"/>
      <c r="CNH46" s="15"/>
      <c r="CNI46" s="15"/>
      <c r="CNJ46" s="15"/>
      <c r="CNK46" s="15"/>
      <c r="CNL46" s="15"/>
      <c r="CNM46" s="15"/>
      <c r="CNN46" s="15"/>
      <c r="CNO46" s="15"/>
      <c r="CNP46" s="15"/>
      <c r="CNQ46" s="15"/>
      <c r="CNR46" s="15"/>
      <c r="CNS46" s="15"/>
      <c r="CNT46" s="15"/>
      <c r="CNU46" s="15"/>
      <c r="CNV46" s="15"/>
      <c r="CNW46" s="15"/>
      <c r="CNX46" s="15"/>
      <c r="CNY46" s="15"/>
      <c r="CNZ46" s="15"/>
      <c r="COA46" s="15"/>
      <c r="COB46" s="15"/>
      <c r="COC46" s="15"/>
      <c r="COD46" s="15"/>
      <c r="COE46" s="15"/>
      <c r="COF46" s="15"/>
      <c r="COG46" s="15"/>
      <c r="COH46" s="15"/>
      <c r="COI46" s="15"/>
      <c r="COJ46" s="15"/>
      <c r="COK46" s="15"/>
      <c r="COL46" s="15"/>
      <c r="COM46" s="15"/>
      <c r="CON46" s="15"/>
      <c r="COO46" s="15"/>
      <c r="COP46" s="15"/>
      <c r="COQ46" s="15"/>
      <c r="COR46" s="15"/>
      <c r="COS46" s="15"/>
      <c r="COT46" s="15"/>
      <c r="COU46" s="15"/>
      <c r="COV46" s="15"/>
      <c r="COW46" s="15"/>
      <c r="COX46" s="15"/>
      <c r="COY46" s="15"/>
      <c r="COZ46" s="15"/>
      <c r="CPA46" s="15"/>
      <c r="CPB46" s="15"/>
      <c r="CPC46" s="15"/>
      <c r="CPD46" s="15"/>
      <c r="CPE46" s="15"/>
      <c r="CPF46" s="15"/>
      <c r="CPG46" s="15"/>
      <c r="CPH46" s="15"/>
      <c r="CPI46" s="15"/>
      <c r="CPJ46" s="15"/>
      <c r="CPK46" s="15"/>
      <c r="CPL46" s="15"/>
      <c r="CPM46" s="15"/>
      <c r="CPN46" s="15"/>
      <c r="CPO46" s="15"/>
      <c r="CPP46" s="15"/>
      <c r="CPQ46" s="15"/>
      <c r="CPR46" s="15"/>
      <c r="CPS46" s="15"/>
      <c r="CPT46" s="15"/>
      <c r="CPU46" s="15"/>
      <c r="CPV46" s="15"/>
      <c r="CPW46" s="15"/>
      <c r="CPX46" s="15"/>
      <c r="CPY46" s="15"/>
      <c r="CPZ46" s="15"/>
      <c r="CQA46" s="15"/>
      <c r="CQB46" s="15"/>
      <c r="CQC46" s="15"/>
      <c r="CQD46" s="15"/>
      <c r="CQE46" s="15"/>
      <c r="CQF46" s="15"/>
      <c r="CQG46" s="15"/>
      <c r="CQH46" s="15"/>
      <c r="CQI46" s="15"/>
      <c r="CQJ46" s="15"/>
      <c r="CQK46" s="15"/>
      <c r="CQL46" s="15"/>
      <c r="CQM46" s="15"/>
      <c r="CQN46" s="15"/>
      <c r="CQO46" s="15"/>
      <c r="CQP46" s="15"/>
      <c r="CQQ46" s="15"/>
      <c r="CQR46" s="15"/>
      <c r="CQS46" s="15"/>
      <c r="CQT46" s="15"/>
      <c r="CQU46" s="15"/>
      <c r="CQV46" s="15"/>
      <c r="CQW46" s="15"/>
      <c r="CQX46" s="15"/>
      <c r="CQY46" s="15"/>
      <c r="CQZ46" s="15"/>
      <c r="CRA46" s="15"/>
      <c r="CRB46" s="15"/>
      <c r="CRC46" s="15"/>
      <c r="CRD46" s="15"/>
      <c r="CRE46" s="15"/>
      <c r="CRF46" s="15"/>
      <c r="CRG46" s="15"/>
      <c r="CRH46" s="15"/>
      <c r="CRI46" s="15"/>
      <c r="CRJ46" s="15"/>
      <c r="CRK46" s="15"/>
      <c r="CRL46" s="15"/>
      <c r="CRM46" s="15"/>
      <c r="CRN46" s="15"/>
      <c r="CRO46" s="15"/>
      <c r="CRP46" s="15"/>
      <c r="CRQ46" s="15"/>
      <c r="CRR46" s="15"/>
      <c r="CRS46" s="15"/>
      <c r="CRT46" s="15"/>
      <c r="CRU46" s="15"/>
      <c r="CRV46" s="15"/>
      <c r="CRW46" s="15"/>
      <c r="CRX46" s="15"/>
      <c r="CRY46" s="15"/>
      <c r="CRZ46" s="15"/>
      <c r="CSA46" s="15"/>
      <c r="CSB46" s="15"/>
      <c r="CSC46" s="15"/>
      <c r="CSD46" s="15"/>
      <c r="CSE46" s="15"/>
      <c r="CSF46" s="15"/>
      <c r="CSG46" s="15"/>
      <c r="CSH46" s="15"/>
      <c r="CSI46" s="15"/>
      <c r="CSJ46" s="15"/>
      <c r="CSK46" s="15"/>
      <c r="CSL46" s="15"/>
      <c r="CSM46" s="15"/>
      <c r="CSN46" s="15"/>
      <c r="CSO46" s="15"/>
      <c r="CSP46" s="15"/>
      <c r="CSQ46" s="15"/>
      <c r="CSR46" s="15"/>
      <c r="CSS46" s="15"/>
      <c r="CST46" s="15"/>
      <c r="CSU46" s="15"/>
      <c r="CSV46" s="15"/>
      <c r="CSW46" s="15"/>
      <c r="CSX46" s="15"/>
      <c r="CSY46" s="15"/>
      <c r="CSZ46" s="15"/>
      <c r="CTA46" s="15"/>
      <c r="CTB46" s="15"/>
      <c r="CTC46" s="15"/>
      <c r="CTD46" s="15"/>
      <c r="CTE46" s="15"/>
      <c r="CTF46" s="15"/>
      <c r="CTG46" s="15"/>
      <c r="CTH46" s="15"/>
      <c r="CTI46" s="15"/>
      <c r="CTJ46" s="15"/>
      <c r="CTK46" s="15"/>
      <c r="CTL46" s="15"/>
      <c r="CTM46" s="15"/>
      <c r="CTN46" s="15"/>
      <c r="CTO46" s="15"/>
      <c r="CTP46" s="15"/>
      <c r="CTQ46" s="15"/>
      <c r="CTR46" s="15"/>
      <c r="CTS46" s="15"/>
      <c r="CTT46" s="15"/>
      <c r="CTU46" s="15"/>
      <c r="CTV46" s="15"/>
      <c r="CTW46" s="15"/>
      <c r="CTX46" s="15"/>
      <c r="CTY46" s="15"/>
      <c r="CTZ46" s="15"/>
      <c r="CUA46" s="15"/>
      <c r="CUB46" s="15"/>
      <c r="CUC46" s="15"/>
      <c r="CUD46" s="15"/>
      <c r="CUE46" s="15"/>
      <c r="CUF46" s="15"/>
      <c r="CUG46" s="15"/>
      <c r="CUH46" s="15"/>
      <c r="CUI46" s="15"/>
      <c r="CUJ46" s="15"/>
      <c r="CUK46" s="15"/>
      <c r="CUL46" s="15"/>
      <c r="CUM46" s="15"/>
      <c r="CUN46" s="15"/>
      <c r="CUO46" s="15"/>
      <c r="CUP46" s="15"/>
      <c r="CUQ46" s="15"/>
      <c r="CUR46" s="15"/>
      <c r="CUS46" s="15"/>
      <c r="CUT46" s="15"/>
    </row>
    <row r="47" spans="1:2594" s="15" customFormat="1" ht="15" customHeight="1" x14ac:dyDescent="0.15">
      <c r="A47" s="511" t="s">
        <v>80</v>
      </c>
      <c r="B47" s="68" t="s">
        <v>185</v>
      </c>
      <c r="C47" s="633" t="s">
        <v>209</v>
      </c>
      <c r="D47" s="44">
        <v>5.8099999999999992E-4</v>
      </c>
      <c r="E47" s="44">
        <v>2.4390000000000001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129">
        <v>0</v>
      </c>
      <c r="L47" s="189"/>
      <c r="M47" s="190"/>
      <c r="N47" s="612" t="str">
        <f t="shared" si="11"/>
        <v>9.1</v>
      </c>
      <c r="O47" s="35" t="str">
        <f t="shared" si="12"/>
        <v>МЕХАНИЧЕСКАЯ ДРЕВЕСНАЯ МАССА И ПОЛУЦЕЛЛЮЛОЗА</v>
      </c>
      <c r="P47" s="640" t="s">
        <v>209</v>
      </c>
      <c r="Q47" s="173"/>
      <c r="R47" s="173"/>
      <c r="S47" s="173"/>
      <c r="T47" s="173"/>
      <c r="U47" s="173"/>
      <c r="V47" s="173"/>
      <c r="W47" s="173"/>
      <c r="X47" s="198"/>
      <c r="Y47" s="191"/>
      <c r="Z47" s="298" t="str">
        <f t="shared" si="4"/>
        <v>9.1</v>
      </c>
      <c r="AA47" s="35" t="str">
        <f t="shared" si="4"/>
        <v>МЕХАНИЧЕСКАЯ ДРЕВЕСНАЯ МАССА И ПОЛУЦЕЛЛЮЛОЗА</v>
      </c>
      <c r="AB47" s="633" t="s">
        <v>209</v>
      </c>
      <c r="AC47" s="296">
        <f>IF(ISNUMBER('CB1-Производство'!D59+D47-H47),'CB1-Производство'!D59+D47-H47,IF(ISNUMBER(H47-D47),"NT " &amp; H47-D47,"…"))</f>
        <v>5.8099999999999992E-4</v>
      </c>
      <c r="AD47" s="231">
        <f>IF(ISNUMBER('CB1-Производство'!E59+F47-J47),'CB1-Производство'!E59+F47-J47,IF(ISNUMBER(J47-F47),"NT " &amp; J47-F47,"…"))</f>
        <v>0</v>
      </c>
    </row>
    <row r="48" spans="1:2594" s="15" customFormat="1" ht="15" customHeight="1" x14ac:dyDescent="0.15">
      <c r="A48" s="511" t="s">
        <v>81</v>
      </c>
      <c r="B48" s="56" t="s">
        <v>186</v>
      </c>
      <c r="C48" s="634" t="s">
        <v>209</v>
      </c>
      <c r="D48" s="43">
        <v>8.0000000000000007E-5</v>
      </c>
      <c r="E48" s="43">
        <v>0.59299999999999997</v>
      </c>
      <c r="F48" s="43">
        <v>2.0699999999999998E-3</v>
      </c>
      <c r="G48" s="43">
        <v>3.2549999999999999</v>
      </c>
      <c r="H48" s="43">
        <v>2.4969999999999999E-2</v>
      </c>
      <c r="I48" s="43">
        <v>16.93</v>
      </c>
      <c r="J48" s="43">
        <v>0</v>
      </c>
      <c r="K48" s="131">
        <v>0</v>
      </c>
      <c r="L48" s="189"/>
      <c r="M48" s="190"/>
      <c r="N48" s="612" t="str">
        <f t="shared" si="11"/>
        <v>9.2</v>
      </c>
      <c r="O48" s="35" t="str">
        <f t="shared" si="12"/>
        <v>ЦЕЛЛЮЛОЗА</v>
      </c>
      <c r="P48" s="644" t="s">
        <v>209</v>
      </c>
      <c r="Q48" s="460">
        <f>D48-(D49+D51)</f>
        <v>0</v>
      </c>
      <c r="R48" s="175">
        <f t="shared" ref="R48:X48" si="32">E48-(E49+E51)</f>
        <v>0</v>
      </c>
      <c r="S48" s="175">
        <f t="shared" si="32"/>
        <v>0</v>
      </c>
      <c r="T48" s="175">
        <f t="shared" si="32"/>
        <v>0</v>
      </c>
      <c r="U48" s="175">
        <f t="shared" si="32"/>
        <v>0</v>
      </c>
      <c r="V48" s="175">
        <f t="shared" si="32"/>
        <v>0</v>
      </c>
      <c r="W48" s="175">
        <f t="shared" si="32"/>
        <v>0</v>
      </c>
      <c r="X48" s="602">
        <f t="shared" si="32"/>
        <v>0</v>
      </c>
      <c r="Y48" s="210"/>
      <c r="Z48" s="298" t="str">
        <f t="shared" si="4"/>
        <v>9.2</v>
      </c>
      <c r="AA48" s="35" t="str">
        <f t="shared" si="4"/>
        <v>ЦЕЛЛЮЛОЗА</v>
      </c>
      <c r="AB48" s="634" t="s">
        <v>209</v>
      </c>
      <c r="AC48" s="296">
        <f>IF(ISNUMBER('CB1-Производство'!D60+D48-H48),'CB1-Производство'!D60+D48-H48,IF(ISNUMBER(H48-D48),"NT " &amp; H48-D48,"…"))</f>
        <v>-2.4889999999999999E-2</v>
      </c>
      <c r="AD48" s="231">
        <f>IF(ISNUMBER('CB1-Производство'!E60+F48-J48),'CB1-Производство'!E60+F48-J48,IF(ISNUMBER(J48-F48),"NT " &amp; J48-F48,"…"))</f>
        <v>2.0699999999999998E-3</v>
      </c>
    </row>
    <row r="49" spans="1:2594" s="15" customFormat="1" ht="15" customHeight="1" x14ac:dyDescent="0.15">
      <c r="A49" s="511" t="s">
        <v>82</v>
      </c>
      <c r="B49" s="58" t="s">
        <v>187</v>
      </c>
      <c r="C49" s="633" t="s">
        <v>209</v>
      </c>
      <c r="D49" s="44">
        <v>0</v>
      </c>
      <c r="E49" s="44">
        <v>0</v>
      </c>
      <c r="F49" s="44">
        <v>0</v>
      </c>
      <c r="G49" s="44">
        <v>0</v>
      </c>
      <c r="H49" s="44">
        <v>2.4969999999999999E-2</v>
      </c>
      <c r="I49" s="44">
        <v>16.93</v>
      </c>
      <c r="J49" s="44">
        <v>0</v>
      </c>
      <c r="K49" s="129">
        <v>0</v>
      </c>
      <c r="L49" s="189"/>
      <c r="M49" s="190"/>
      <c r="N49" s="612" t="str">
        <f t="shared" si="11"/>
        <v>9.2.1</v>
      </c>
      <c r="O49" s="33" t="str">
        <f t="shared" si="12"/>
        <v>СУЛЬФАТНАЯ ЦЕЛЛЮЛОЗА</v>
      </c>
      <c r="P49" s="640" t="s">
        <v>209</v>
      </c>
      <c r="Q49" s="173"/>
      <c r="R49" s="173"/>
      <c r="S49" s="173"/>
      <c r="T49" s="173"/>
      <c r="U49" s="173"/>
      <c r="V49" s="173"/>
      <c r="W49" s="173"/>
      <c r="X49" s="198"/>
      <c r="Y49" s="191"/>
      <c r="Z49" s="298" t="str">
        <f t="shared" si="4"/>
        <v>9.2.1</v>
      </c>
      <c r="AA49" s="33" t="str">
        <f t="shared" si="4"/>
        <v>СУЛЬФАТНАЯ ЦЕЛЛЮЛОЗА</v>
      </c>
      <c r="AB49" s="633" t="s">
        <v>209</v>
      </c>
      <c r="AC49" s="296">
        <f>IF(ISNUMBER('CB1-Производство'!D61+D49-H49),'CB1-Производство'!D61+D49-H49,IF(ISNUMBER(H49-D49),"NT " &amp; H49-D49,"…"))</f>
        <v>-2.4969999999999999E-2</v>
      </c>
      <c r="AD49" s="231">
        <f>IF(ISNUMBER('CB1-Производство'!E61+F49-J49),'CB1-Производство'!E61+F49-J49,IF(ISNUMBER(J49-F49),"NT " &amp; J49-F49,"…"))</f>
        <v>0</v>
      </c>
    </row>
    <row r="50" spans="1:2594" s="15" customFormat="1" ht="15" customHeight="1" x14ac:dyDescent="0.15">
      <c r="A50" s="511" t="s">
        <v>83</v>
      </c>
      <c r="B50" s="59" t="s">
        <v>188</v>
      </c>
      <c r="C50" s="633" t="s">
        <v>209</v>
      </c>
      <c r="D50" s="44">
        <v>0</v>
      </c>
      <c r="E50" s="44">
        <v>0</v>
      </c>
      <c r="F50" s="44">
        <v>0</v>
      </c>
      <c r="G50" s="44">
        <v>0</v>
      </c>
      <c r="H50" s="44">
        <v>2.4969999999999999E-2</v>
      </c>
      <c r="I50" s="44">
        <v>16.93</v>
      </c>
      <c r="J50" s="44">
        <v>0</v>
      </c>
      <c r="K50" s="129">
        <v>0</v>
      </c>
      <c r="L50" s="189"/>
      <c r="M50" s="190"/>
      <c r="N50" s="612" t="str">
        <f t="shared" si="11"/>
        <v>9.2.1.1</v>
      </c>
      <c r="O50" s="34" t="str">
        <f t="shared" si="12"/>
        <v xml:space="preserve">в том числе БЕЛЕНАЯ </v>
      </c>
      <c r="P50" s="640" t="s">
        <v>209</v>
      </c>
      <c r="Q50" s="173"/>
      <c r="R50" s="173"/>
      <c r="S50" s="173"/>
      <c r="T50" s="173"/>
      <c r="U50" s="173"/>
      <c r="V50" s="173"/>
      <c r="W50" s="173"/>
      <c r="X50" s="198"/>
      <c r="Y50" s="191"/>
      <c r="Z50" s="298" t="str">
        <f t="shared" si="4"/>
        <v>9.2.1.1</v>
      </c>
      <c r="AA50" s="34" t="str">
        <f t="shared" si="4"/>
        <v xml:space="preserve">в том числе БЕЛЕНАЯ </v>
      </c>
      <c r="AB50" s="633" t="s">
        <v>209</v>
      </c>
      <c r="AC50" s="296">
        <f>IF(ISNUMBER('CB1-Производство'!D62+D50-H50),'CB1-Производство'!D62+D50-H50,IF(ISNUMBER(H50-D50),"NT " &amp; H50-D50,"…"))</f>
        <v>-2.4969999999999999E-2</v>
      </c>
      <c r="AD50" s="231">
        <f>IF(ISNUMBER('CB1-Производство'!E62+F50-J50),'CB1-Производство'!E62+F50-J50,IF(ISNUMBER(J50-F50),"NT " &amp; J50-F50,"…"))</f>
        <v>0</v>
      </c>
    </row>
    <row r="51" spans="1:2594" s="15" customFormat="1" ht="15" customHeight="1" x14ac:dyDescent="0.15">
      <c r="A51" s="511" t="s">
        <v>84</v>
      </c>
      <c r="B51" s="67" t="s">
        <v>189</v>
      </c>
      <c r="C51" s="633" t="s">
        <v>209</v>
      </c>
      <c r="D51" s="44">
        <v>8.0000000000000007E-5</v>
      </c>
      <c r="E51" s="44">
        <v>0.59299999999999997</v>
      </c>
      <c r="F51" s="44">
        <v>2.0699999999999998E-3</v>
      </c>
      <c r="G51" s="44">
        <v>3.2549999999999999</v>
      </c>
      <c r="H51" s="44">
        <v>0</v>
      </c>
      <c r="I51" s="44">
        <v>0</v>
      </c>
      <c r="J51" s="44">
        <v>0</v>
      </c>
      <c r="K51" s="129">
        <v>0</v>
      </c>
      <c r="L51" s="189"/>
      <c r="M51" s="190"/>
      <c r="N51" s="612" t="str">
        <f t="shared" si="11"/>
        <v>9.2.2</v>
      </c>
      <c r="O51" s="33" t="str">
        <f t="shared" si="12"/>
        <v>СУЛЬФИТНАЯ ЦЕЛЛЮЛОЗА</v>
      </c>
      <c r="P51" s="640" t="s">
        <v>209</v>
      </c>
      <c r="Q51" s="173"/>
      <c r="R51" s="173"/>
      <c r="S51" s="173"/>
      <c r="T51" s="173"/>
      <c r="U51" s="173"/>
      <c r="V51" s="173"/>
      <c r="W51" s="173"/>
      <c r="X51" s="198"/>
      <c r="Y51" s="191"/>
      <c r="Z51" s="298" t="str">
        <f t="shared" si="4"/>
        <v>9.2.2</v>
      </c>
      <c r="AA51" s="33" t="str">
        <f t="shared" si="4"/>
        <v>СУЛЬФИТНАЯ ЦЕЛЛЮЛОЗА</v>
      </c>
      <c r="AB51" s="633" t="s">
        <v>209</v>
      </c>
      <c r="AC51" s="296">
        <f>IF(ISNUMBER('CB1-Производство'!D63+D51-H51),'CB1-Производство'!D63+D51-H51,IF(ISNUMBER(H51-D51),"NT " &amp; H51-D51,"…"))</f>
        <v>8.0000000000000007E-5</v>
      </c>
      <c r="AD51" s="231">
        <f>IF(ISNUMBER('CB1-Производство'!E63+F51-J51),'CB1-Производство'!E63+F51-J51,IF(ISNUMBER(J51-F51),"NT " &amp; J51-F51,"…"))</f>
        <v>2.0699999999999998E-3</v>
      </c>
    </row>
    <row r="52" spans="1:2594" s="15" customFormat="1" ht="15" customHeight="1" x14ac:dyDescent="0.15">
      <c r="A52" s="512" t="s">
        <v>85</v>
      </c>
      <c r="B52" s="56" t="s">
        <v>190</v>
      </c>
      <c r="C52" s="634" t="s">
        <v>209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131">
        <v>0</v>
      </c>
      <c r="L52" s="189"/>
      <c r="M52" s="190"/>
      <c r="N52" s="612" t="str">
        <f t="shared" si="11"/>
        <v>9.3</v>
      </c>
      <c r="O52" s="32" t="str">
        <f t="shared" si="12"/>
        <v>ЦЕЛЛЮЛОЗА ДЛЯ ХИМИЧЕСКОЙ ПЕРЕРАБОТКИ</v>
      </c>
      <c r="P52" s="641" t="s">
        <v>209</v>
      </c>
      <c r="Q52" s="178"/>
      <c r="R52" s="178"/>
      <c r="S52" s="178"/>
      <c r="T52" s="178"/>
      <c r="U52" s="178"/>
      <c r="V52" s="178"/>
      <c r="W52" s="178"/>
      <c r="X52" s="365"/>
      <c r="Y52" s="191"/>
      <c r="Z52" s="297" t="str">
        <f t="shared" si="4"/>
        <v>9.3</v>
      </c>
      <c r="AA52" s="32" t="str">
        <f t="shared" si="4"/>
        <v>ЦЕЛЛЮЛОЗА ДЛЯ ХИМИЧЕСКОЙ ПЕРЕРАБОТКИ</v>
      </c>
      <c r="AB52" s="634" t="s">
        <v>209</v>
      </c>
      <c r="AC52" s="226">
        <f>IF(ISNUMBER('CB1-Производство'!D64+D52-H52),'CB1-Производство'!D64+D52-H52,IF(ISNUMBER(H52-D52),"NT " &amp; H52-D52,"…"))</f>
        <v>0</v>
      </c>
      <c r="AD52" s="231">
        <f>IF(ISNUMBER('CB1-Производство'!E64+F52-J52),'CB1-Производство'!E64+F52-J52,IF(ISNUMBER(J52-F52),"NT " &amp; J52-F52,"…"))</f>
        <v>0</v>
      </c>
    </row>
    <row r="53" spans="1:2594" s="103" customFormat="1" ht="15" customHeight="1" x14ac:dyDescent="0.15">
      <c r="A53" s="510" t="s">
        <v>86</v>
      </c>
      <c r="B53" s="411" t="s">
        <v>191</v>
      </c>
      <c r="C53" s="632" t="s">
        <v>209</v>
      </c>
      <c r="D53" s="102">
        <v>8.1639999999999994E-3</v>
      </c>
      <c r="E53" s="102">
        <v>15.94</v>
      </c>
      <c r="F53" s="102">
        <v>4.7279999999999996E-3</v>
      </c>
      <c r="G53" s="102">
        <v>10.339</v>
      </c>
      <c r="H53" s="102">
        <v>0</v>
      </c>
      <c r="I53" s="102">
        <v>0</v>
      </c>
      <c r="J53" s="102">
        <v>0</v>
      </c>
      <c r="K53" s="126">
        <v>0</v>
      </c>
      <c r="L53" s="189"/>
      <c r="M53" s="190"/>
      <c r="N53" s="608" t="str">
        <f t="shared" si="11"/>
        <v>10</v>
      </c>
      <c r="O53" s="104" t="str">
        <f t="shared" si="12"/>
        <v>ПРОЧИЕ ВИДЫ МАССЫ</v>
      </c>
      <c r="P53" s="639" t="s">
        <v>209</v>
      </c>
      <c r="Q53" s="361">
        <f>D53-(D54+D55)</f>
        <v>0</v>
      </c>
      <c r="R53" s="177">
        <f t="shared" ref="R53:X53" si="33">E53-(E54+E55)</f>
        <v>0</v>
      </c>
      <c r="S53" s="177">
        <f t="shared" si="33"/>
        <v>0</v>
      </c>
      <c r="T53" s="177">
        <f t="shared" si="33"/>
        <v>0</v>
      </c>
      <c r="U53" s="177">
        <f t="shared" si="33"/>
        <v>0</v>
      </c>
      <c r="V53" s="177">
        <f t="shared" si="33"/>
        <v>0</v>
      </c>
      <c r="W53" s="177">
        <f t="shared" si="33"/>
        <v>0</v>
      </c>
      <c r="X53" s="606">
        <f t="shared" si="33"/>
        <v>0</v>
      </c>
      <c r="Y53" s="210"/>
      <c r="Z53" s="218" t="str">
        <f t="shared" si="4"/>
        <v>10</v>
      </c>
      <c r="AA53" s="104" t="str">
        <f t="shared" si="4"/>
        <v>ПРОЧИЕ ВИДЫ МАССЫ</v>
      </c>
      <c r="AB53" s="632" t="s">
        <v>209</v>
      </c>
      <c r="AC53" s="222">
        <f>IF(ISNUMBER('CB1-Производство'!D65+D53-H53),'CB1-Производство'!D65+D53-H53,IF(ISNUMBER(H53-D53),"NT " &amp; H53-D53,"…"))</f>
        <v>8.1639999999999994E-3</v>
      </c>
      <c r="AD53" s="223">
        <f>IF(ISNUMBER('CB1-Производство'!E65+F53-J53),'CB1-Производство'!E65+F53-J53,IF(ISNUMBER(J53-F53),"NT " &amp; J53-F53,"…"))</f>
        <v>4.7279999999999996E-3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  <c r="AML53" s="15"/>
      <c r="AMM53" s="15"/>
      <c r="AMN53" s="15"/>
      <c r="AMO53" s="15"/>
      <c r="AMP53" s="15"/>
      <c r="AMQ53" s="15"/>
      <c r="AMR53" s="15"/>
      <c r="AMS53" s="15"/>
      <c r="AMT53" s="15"/>
      <c r="AMU53" s="15"/>
      <c r="AMV53" s="15"/>
      <c r="AMW53" s="15"/>
      <c r="AMX53" s="15"/>
      <c r="AMY53" s="15"/>
      <c r="AMZ53" s="15"/>
      <c r="ANA53" s="15"/>
      <c r="ANB53" s="15"/>
      <c r="ANC53" s="15"/>
      <c r="AND53" s="15"/>
      <c r="ANE53" s="15"/>
      <c r="ANF53" s="15"/>
      <c r="ANG53" s="15"/>
      <c r="ANH53" s="15"/>
      <c r="ANI53" s="15"/>
      <c r="ANJ53" s="15"/>
      <c r="ANK53" s="15"/>
      <c r="ANL53" s="15"/>
      <c r="ANM53" s="15"/>
      <c r="ANN53" s="15"/>
      <c r="ANO53" s="15"/>
      <c r="ANP53" s="15"/>
      <c r="ANQ53" s="15"/>
      <c r="ANR53" s="15"/>
      <c r="ANS53" s="15"/>
      <c r="ANT53" s="15"/>
      <c r="ANU53" s="15"/>
      <c r="ANV53" s="15"/>
      <c r="ANW53" s="15"/>
      <c r="ANX53" s="15"/>
      <c r="ANY53" s="15"/>
      <c r="ANZ53" s="15"/>
      <c r="AOA53" s="15"/>
      <c r="AOB53" s="15"/>
      <c r="AOC53" s="15"/>
      <c r="AOD53" s="15"/>
      <c r="AOE53" s="15"/>
      <c r="AOF53" s="15"/>
      <c r="AOG53" s="15"/>
      <c r="AOH53" s="15"/>
      <c r="AOI53" s="15"/>
      <c r="AOJ53" s="15"/>
      <c r="AOK53" s="15"/>
      <c r="AOL53" s="15"/>
      <c r="AOM53" s="15"/>
      <c r="AON53" s="15"/>
      <c r="AOO53" s="15"/>
      <c r="AOP53" s="15"/>
      <c r="AOQ53" s="15"/>
      <c r="AOR53" s="15"/>
      <c r="AOS53" s="15"/>
      <c r="AOT53" s="15"/>
      <c r="AOU53" s="15"/>
      <c r="AOV53" s="15"/>
      <c r="AOW53" s="15"/>
      <c r="AOX53" s="15"/>
      <c r="AOY53" s="15"/>
      <c r="AOZ53" s="15"/>
      <c r="APA53" s="15"/>
      <c r="APB53" s="15"/>
      <c r="APC53" s="15"/>
      <c r="APD53" s="15"/>
      <c r="APE53" s="15"/>
      <c r="APF53" s="15"/>
      <c r="APG53" s="15"/>
      <c r="APH53" s="15"/>
      <c r="API53" s="15"/>
      <c r="APJ53" s="15"/>
      <c r="APK53" s="15"/>
      <c r="APL53" s="15"/>
      <c r="APM53" s="15"/>
      <c r="APN53" s="15"/>
      <c r="APO53" s="15"/>
      <c r="APP53" s="15"/>
      <c r="APQ53" s="15"/>
      <c r="APR53" s="15"/>
      <c r="APS53" s="15"/>
      <c r="APT53" s="15"/>
      <c r="APU53" s="15"/>
      <c r="APV53" s="15"/>
      <c r="APW53" s="15"/>
      <c r="APX53" s="15"/>
      <c r="APY53" s="15"/>
      <c r="APZ53" s="15"/>
      <c r="AQA53" s="15"/>
      <c r="AQB53" s="15"/>
      <c r="AQC53" s="15"/>
      <c r="AQD53" s="15"/>
      <c r="AQE53" s="15"/>
      <c r="AQF53" s="15"/>
      <c r="AQG53" s="15"/>
      <c r="AQH53" s="15"/>
      <c r="AQI53" s="15"/>
      <c r="AQJ53" s="15"/>
      <c r="AQK53" s="15"/>
      <c r="AQL53" s="15"/>
      <c r="AQM53" s="15"/>
      <c r="AQN53" s="15"/>
      <c r="AQO53" s="15"/>
      <c r="AQP53" s="15"/>
      <c r="AQQ53" s="15"/>
      <c r="AQR53" s="15"/>
      <c r="AQS53" s="15"/>
      <c r="AQT53" s="15"/>
      <c r="AQU53" s="15"/>
      <c r="AQV53" s="15"/>
      <c r="AQW53" s="15"/>
      <c r="AQX53" s="15"/>
      <c r="AQY53" s="15"/>
      <c r="AQZ53" s="15"/>
      <c r="ARA53" s="15"/>
      <c r="ARB53" s="15"/>
      <c r="ARC53" s="15"/>
      <c r="ARD53" s="15"/>
      <c r="ARE53" s="15"/>
      <c r="ARF53" s="15"/>
      <c r="ARG53" s="15"/>
      <c r="ARH53" s="15"/>
      <c r="ARI53" s="15"/>
      <c r="ARJ53" s="15"/>
      <c r="ARK53" s="15"/>
      <c r="ARL53" s="15"/>
      <c r="ARM53" s="15"/>
      <c r="ARN53" s="15"/>
      <c r="ARO53" s="15"/>
      <c r="ARP53" s="15"/>
      <c r="ARQ53" s="15"/>
      <c r="ARR53" s="15"/>
      <c r="ARS53" s="15"/>
      <c r="ART53" s="15"/>
      <c r="ARU53" s="15"/>
      <c r="ARV53" s="15"/>
      <c r="ARW53" s="15"/>
      <c r="ARX53" s="15"/>
      <c r="ARY53" s="15"/>
      <c r="ARZ53" s="15"/>
      <c r="ASA53" s="15"/>
      <c r="ASB53" s="15"/>
      <c r="ASC53" s="15"/>
      <c r="ASD53" s="15"/>
      <c r="ASE53" s="15"/>
      <c r="ASF53" s="15"/>
      <c r="ASG53" s="15"/>
      <c r="ASH53" s="15"/>
      <c r="ASI53" s="15"/>
      <c r="ASJ53" s="15"/>
      <c r="ASK53" s="15"/>
      <c r="ASL53" s="15"/>
      <c r="ASM53" s="15"/>
      <c r="ASN53" s="15"/>
      <c r="ASO53" s="15"/>
      <c r="ASP53" s="15"/>
      <c r="ASQ53" s="15"/>
      <c r="ASR53" s="15"/>
      <c r="ASS53" s="15"/>
      <c r="AST53" s="15"/>
      <c r="ASU53" s="15"/>
      <c r="ASV53" s="15"/>
      <c r="ASW53" s="15"/>
      <c r="ASX53" s="15"/>
      <c r="ASY53" s="15"/>
      <c r="ASZ53" s="15"/>
      <c r="ATA53" s="15"/>
      <c r="ATB53" s="15"/>
      <c r="ATC53" s="15"/>
      <c r="ATD53" s="15"/>
      <c r="ATE53" s="15"/>
      <c r="ATF53" s="15"/>
      <c r="ATG53" s="15"/>
      <c r="ATH53" s="15"/>
      <c r="ATI53" s="15"/>
      <c r="ATJ53" s="15"/>
      <c r="ATK53" s="15"/>
      <c r="ATL53" s="15"/>
      <c r="ATM53" s="15"/>
      <c r="ATN53" s="15"/>
      <c r="ATO53" s="15"/>
      <c r="ATP53" s="15"/>
      <c r="ATQ53" s="15"/>
      <c r="ATR53" s="15"/>
      <c r="ATS53" s="15"/>
      <c r="ATT53" s="15"/>
      <c r="ATU53" s="15"/>
      <c r="ATV53" s="15"/>
      <c r="ATW53" s="15"/>
      <c r="ATX53" s="15"/>
      <c r="ATY53" s="15"/>
      <c r="ATZ53" s="15"/>
      <c r="AUA53" s="15"/>
      <c r="AUB53" s="15"/>
      <c r="AUC53" s="15"/>
      <c r="AUD53" s="15"/>
      <c r="AUE53" s="15"/>
      <c r="AUF53" s="15"/>
      <c r="AUG53" s="15"/>
      <c r="AUH53" s="15"/>
      <c r="AUI53" s="15"/>
      <c r="AUJ53" s="15"/>
      <c r="AUK53" s="15"/>
      <c r="AUL53" s="15"/>
      <c r="AUM53" s="15"/>
      <c r="AUN53" s="15"/>
      <c r="AUO53" s="15"/>
      <c r="AUP53" s="15"/>
      <c r="AUQ53" s="15"/>
      <c r="AUR53" s="15"/>
      <c r="AUS53" s="15"/>
      <c r="AUT53" s="15"/>
      <c r="AUU53" s="15"/>
      <c r="AUV53" s="15"/>
      <c r="AUW53" s="15"/>
      <c r="AUX53" s="15"/>
      <c r="AUY53" s="15"/>
      <c r="AUZ53" s="15"/>
      <c r="AVA53" s="15"/>
      <c r="AVB53" s="15"/>
      <c r="AVC53" s="15"/>
      <c r="AVD53" s="15"/>
      <c r="AVE53" s="15"/>
      <c r="AVF53" s="15"/>
      <c r="AVG53" s="15"/>
      <c r="AVH53" s="15"/>
      <c r="AVI53" s="15"/>
      <c r="AVJ53" s="15"/>
      <c r="AVK53" s="15"/>
      <c r="AVL53" s="15"/>
      <c r="AVM53" s="15"/>
      <c r="AVN53" s="15"/>
      <c r="AVO53" s="15"/>
      <c r="AVP53" s="15"/>
      <c r="AVQ53" s="15"/>
      <c r="AVR53" s="15"/>
      <c r="AVS53" s="15"/>
      <c r="AVT53" s="15"/>
      <c r="AVU53" s="15"/>
      <c r="AVV53" s="15"/>
      <c r="AVW53" s="15"/>
      <c r="AVX53" s="15"/>
      <c r="AVY53" s="15"/>
      <c r="AVZ53" s="15"/>
      <c r="AWA53" s="15"/>
      <c r="AWB53" s="15"/>
      <c r="AWC53" s="15"/>
      <c r="AWD53" s="15"/>
      <c r="AWE53" s="15"/>
      <c r="AWF53" s="15"/>
      <c r="AWG53" s="15"/>
      <c r="AWH53" s="15"/>
      <c r="AWI53" s="15"/>
      <c r="AWJ53" s="15"/>
      <c r="AWK53" s="15"/>
      <c r="AWL53" s="15"/>
      <c r="AWM53" s="15"/>
      <c r="AWN53" s="15"/>
      <c r="AWO53" s="15"/>
      <c r="AWP53" s="15"/>
      <c r="AWQ53" s="15"/>
      <c r="AWR53" s="15"/>
      <c r="AWS53" s="15"/>
      <c r="AWT53" s="15"/>
      <c r="AWU53" s="15"/>
      <c r="AWV53" s="15"/>
      <c r="AWW53" s="15"/>
      <c r="AWX53" s="15"/>
      <c r="AWY53" s="15"/>
      <c r="AWZ53" s="15"/>
      <c r="AXA53" s="15"/>
      <c r="AXB53" s="15"/>
      <c r="AXC53" s="15"/>
      <c r="AXD53" s="15"/>
      <c r="AXE53" s="15"/>
      <c r="AXF53" s="15"/>
      <c r="AXG53" s="15"/>
      <c r="AXH53" s="15"/>
      <c r="AXI53" s="15"/>
      <c r="AXJ53" s="15"/>
      <c r="AXK53" s="15"/>
      <c r="AXL53" s="15"/>
      <c r="AXM53" s="15"/>
      <c r="AXN53" s="15"/>
      <c r="AXO53" s="15"/>
      <c r="AXP53" s="15"/>
      <c r="AXQ53" s="15"/>
      <c r="AXR53" s="15"/>
      <c r="AXS53" s="15"/>
      <c r="AXT53" s="15"/>
      <c r="AXU53" s="15"/>
      <c r="AXV53" s="15"/>
      <c r="AXW53" s="15"/>
      <c r="AXX53" s="15"/>
      <c r="AXY53" s="15"/>
      <c r="AXZ53" s="15"/>
      <c r="AYA53" s="15"/>
      <c r="AYB53" s="15"/>
      <c r="AYC53" s="15"/>
      <c r="AYD53" s="15"/>
      <c r="AYE53" s="15"/>
      <c r="AYF53" s="15"/>
      <c r="AYG53" s="15"/>
      <c r="AYH53" s="15"/>
      <c r="AYI53" s="15"/>
      <c r="AYJ53" s="15"/>
      <c r="AYK53" s="15"/>
      <c r="AYL53" s="15"/>
      <c r="AYM53" s="15"/>
      <c r="AYN53" s="15"/>
      <c r="AYO53" s="15"/>
      <c r="AYP53" s="15"/>
      <c r="AYQ53" s="15"/>
      <c r="AYR53" s="15"/>
      <c r="AYS53" s="15"/>
      <c r="AYT53" s="15"/>
      <c r="AYU53" s="15"/>
      <c r="AYV53" s="15"/>
      <c r="AYW53" s="15"/>
      <c r="AYX53" s="15"/>
      <c r="AYY53" s="15"/>
      <c r="AYZ53" s="15"/>
      <c r="AZA53" s="15"/>
      <c r="AZB53" s="15"/>
      <c r="AZC53" s="15"/>
      <c r="AZD53" s="15"/>
      <c r="AZE53" s="15"/>
      <c r="AZF53" s="15"/>
      <c r="AZG53" s="15"/>
      <c r="AZH53" s="15"/>
      <c r="AZI53" s="15"/>
      <c r="AZJ53" s="15"/>
      <c r="AZK53" s="15"/>
      <c r="AZL53" s="15"/>
      <c r="AZM53" s="15"/>
      <c r="AZN53" s="15"/>
      <c r="AZO53" s="15"/>
      <c r="AZP53" s="15"/>
      <c r="AZQ53" s="15"/>
      <c r="AZR53" s="15"/>
      <c r="AZS53" s="15"/>
      <c r="AZT53" s="15"/>
      <c r="AZU53" s="15"/>
      <c r="AZV53" s="15"/>
      <c r="AZW53" s="15"/>
      <c r="AZX53" s="15"/>
      <c r="AZY53" s="15"/>
      <c r="AZZ53" s="15"/>
      <c r="BAA53" s="15"/>
      <c r="BAB53" s="15"/>
      <c r="BAC53" s="15"/>
      <c r="BAD53" s="15"/>
      <c r="BAE53" s="15"/>
      <c r="BAF53" s="15"/>
      <c r="BAG53" s="15"/>
      <c r="BAH53" s="15"/>
      <c r="BAI53" s="15"/>
      <c r="BAJ53" s="15"/>
      <c r="BAK53" s="15"/>
      <c r="BAL53" s="15"/>
      <c r="BAM53" s="15"/>
      <c r="BAN53" s="15"/>
      <c r="BAO53" s="15"/>
      <c r="BAP53" s="15"/>
      <c r="BAQ53" s="15"/>
      <c r="BAR53" s="15"/>
      <c r="BAS53" s="15"/>
      <c r="BAT53" s="15"/>
      <c r="BAU53" s="15"/>
      <c r="BAV53" s="15"/>
      <c r="BAW53" s="15"/>
      <c r="BAX53" s="15"/>
      <c r="BAY53" s="15"/>
      <c r="BAZ53" s="15"/>
      <c r="BBA53" s="15"/>
      <c r="BBB53" s="15"/>
      <c r="BBC53" s="15"/>
      <c r="BBD53" s="15"/>
      <c r="BBE53" s="15"/>
      <c r="BBF53" s="15"/>
      <c r="BBG53" s="15"/>
      <c r="BBH53" s="15"/>
      <c r="BBI53" s="15"/>
      <c r="BBJ53" s="15"/>
      <c r="BBK53" s="15"/>
      <c r="BBL53" s="15"/>
      <c r="BBM53" s="15"/>
      <c r="BBN53" s="15"/>
      <c r="BBO53" s="15"/>
      <c r="BBP53" s="15"/>
      <c r="BBQ53" s="15"/>
      <c r="BBR53" s="15"/>
      <c r="BBS53" s="15"/>
      <c r="BBT53" s="15"/>
      <c r="BBU53" s="15"/>
      <c r="BBV53" s="15"/>
      <c r="BBW53" s="15"/>
      <c r="BBX53" s="15"/>
      <c r="BBY53" s="15"/>
      <c r="BBZ53" s="15"/>
      <c r="BCA53" s="15"/>
      <c r="BCB53" s="15"/>
      <c r="BCC53" s="15"/>
      <c r="BCD53" s="15"/>
      <c r="BCE53" s="15"/>
      <c r="BCF53" s="15"/>
      <c r="BCG53" s="15"/>
      <c r="BCH53" s="15"/>
      <c r="BCI53" s="15"/>
      <c r="BCJ53" s="15"/>
      <c r="BCK53" s="15"/>
      <c r="BCL53" s="15"/>
      <c r="BCM53" s="15"/>
      <c r="BCN53" s="15"/>
      <c r="BCO53" s="15"/>
      <c r="BCP53" s="15"/>
      <c r="BCQ53" s="15"/>
      <c r="BCR53" s="15"/>
      <c r="BCS53" s="15"/>
      <c r="BCT53" s="15"/>
      <c r="BCU53" s="15"/>
      <c r="BCV53" s="15"/>
      <c r="BCW53" s="15"/>
      <c r="BCX53" s="15"/>
      <c r="BCY53" s="15"/>
      <c r="BCZ53" s="15"/>
      <c r="BDA53" s="15"/>
      <c r="BDB53" s="15"/>
      <c r="BDC53" s="15"/>
      <c r="BDD53" s="15"/>
      <c r="BDE53" s="15"/>
      <c r="BDF53" s="15"/>
      <c r="BDG53" s="15"/>
      <c r="BDH53" s="15"/>
      <c r="BDI53" s="15"/>
      <c r="BDJ53" s="15"/>
      <c r="BDK53" s="15"/>
      <c r="BDL53" s="15"/>
      <c r="BDM53" s="15"/>
      <c r="BDN53" s="15"/>
      <c r="BDO53" s="15"/>
      <c r="BDP53" s="15"/>
      <c r="BDQ53" s="15"/>
      <c r="BDR53" s="15"/>
      <c r="BDS53" s="15"/>
      <c r="BDT53" s="15"/>
      <c r="BDU53" s="15"/>
      <c r="BDV53" s="15"/>
      <c r="BDW53" s="15"/>
      <c r="BDX53" s="15"/>
      <c r="BDY53" s="15"/>
      <c r="BDZ53" s="15"/>
      <c r="BEA53" s="15"/>
      <c r="BEB53" s="15"/>
      <c r="BEC53" s="15"/>
      <c r="BED53" s="15"/>
      <c r="BEE53" s="15"/>
      <c r="BEF53" s="15"/>
      <c r="BEG53" s="15"/>
      <c r="BEH53" s="15"/>
      <c r="BEI53" s="15"/>
      <c r="BEJ53" s="15"/>
      <c r="BEK53" s="15"/>
      <c r="BEL53" s="15"/>
      <c r="BEM53" s="15"/>
      <c r="BEN53" s="15"/>
      <c r="BEO53" s="15"/>
      <c r="BEP53" s="15"/>
      <c r="BEQ53" s="15"/>
      <c r="BER53" s="15"/>
      <c r="BES53" s="15"/>
      <c r="BET53" s="15"/>
      <c r="BEU53" s="15"/>
      <c r="BEV53" s="15"/>
      <c r="BEW53" s="15"/>
      <c r="BEX53" s="15"/>
      <c r="BEY53" s="15"/>
      <c r="BEZ53" s="15"/>
      <c r="BFA53" s="15"/>
      <c r="BFB53" s="15"/>
      <c r="BFC53" s="15"/>
      <c r="BFD53" s="15"/>
      <c r="BFE53" s="15"/>
      <c r="BFF53" s="15"/>
      <c r="BFG53" s="15"/>
      <c r="BFH53" s="15"/>
      <c r="BFI53" s="15"/>
      <c r="BFJ53" s="15"/>
      <c r="BFK53" s="15"/>
      <c r="BFL53" s="15"/>
      <c r="BFM53" s="15"/>
      <c r="BFN53" s="15"/>
      <c r="BFO53" s="15"/>
      <c r="BFP53" s="15"/>
      <c r="BFQ53" s="15"/>
      <c r="BFR53" s="15"/>
      <c r="BFS53" s="15"/>
      <c r="BFT53" s="15"/>
      <c r="BFU53" s="15"/>
      <c r="BFV53" s="15"/>
      <c r="BFW53" s="15"/>
      <c r="BFX53" s="15"/>
      <c r="BFY53" s="15"/>
      <c r="BFZ53" s="15"/>
      <c r="BGA53" s="15"/>
      <c r="BGB53" s="15"/>
      <c r="BGC53" s="15"/>
      <c r="BGD53" s="15"/>
      <c r="BGE53" s="15"/>
      <c r="BGF53" s="15"/>
      <c r="BGG53" s="15"/>
      <c r="BGH53" s="15"/>
      <c r="BGI53" s="15"/>
      <c r="BGJ53" s="15"/>
      <c r="BGK53" s="15"/>
      <c r="BGL53" s="15"/>
      <c r="BGM53" s="15"/>
      <c r="BGN53" s="15"/>
      <c r="BGO53" s="15"/>
      <c r="BGP53" s="15"/>
      <c r="BGQ53" s="15"/>
      <c r="BGR53" s="15"/>
      <c r="BGS53" s="15"/>
      <c r="BGT53" s="15"/>
      <c r="BGU53" s="15"/>
      <c r="BGV53" s="15"/>
      <c r="BGW53" s="15"/>
      <c r="BGX53" s="15"/>
      <c r="BGY53" s="15"/>
      <c r="BGZ53" s="15"/>
      <c r="BHA53" s="15"/>
      <c r="BHB53" s="15"/>
      <c r="BHC53" s="15"/>
      <c r="BHD53" s="15"/>
      <c r="BHE53" s="15"/>
      <c r="BHF53" s="15"/>
      <c r="BHG53" s="15"/>
      <c r="BHH53" s="15"/>
      <c r="BHI53" s="15"/>
      <c r="BHJ53" s="15"/>
      <c r="BHK53" s="15"/>
      <c r="BHL53" s="15"/>
      <c r="BHM53" s="15"/>
      <c r="BHN53" s="15"/>
      <c r="BHO53" s="15"/>
      <c r="BHP53" s="15"/>
      <c r="BHQ53" s="15"/>
      <c r="BHR53" s="15"/>
      <c r="BHS53" s="15"/>
      <c r="BHT53" s="15"/>
      <c r="BHU53" s="15"/>
      <c r="BHV53" s="15"/>
      <c r="BHW53" s="15"/>
      <c r="BHX53" s="15"/>
      <c r="BHY53" s="15"/>
      <c r="BHZ53" s="15"/>
      <c r="BIA53" s="15"/>
      <c r="BIB53" s="15"/>
      <c r="BIC53" s="15"/>
      <c r="BID53" s="15"/>
      <c r="BIE53" s="15"/>
      <c r="BIF53" s="15"/>
      <c r="BIG53" s="15"/>
      <c r="BIH53" s="15"/>
      <c r="BII53" s="15"/>
      <c r="BIJ53" s="15"/>
      <c r="BIK53" s="15"/>
      <c r="BIL53" s="15"/>
      <c r="BIM53" s="15"/>
      <c r="BIN53" s="15"/>
      <c r="BIO53" s="15"/>
      <c r="BIP53" s="15"/>
      <c r="BIQ53" s="15"/>
      <c r="BIR53" s="15"/>
      <c r="BIS53" s="15"/>
      <c r="BIT53" s="15"/>
      <c r="BIU53" s="15"/>
      <c r="BIV53" s="15"/>
      <c r="BIW53" s="15"/>
      <c r="BIX53" s="15"/>
      <c r="BIY53" s="15"/>
      <c r="BIZ53" s="15"/>
      <c r="BJA53" s="15"/>
      <c r="BJB53" s="15"/>
      <c r="BJC53" s="15"/>
      <c r="BJD53" s="15"/>
      <c r="BJE53" s="15"/>
      <c r="BJF53" s="15"/>
      <c r="BJG53" s="15"/>
      <c r="BJH53" s="15"/>
      <c r="BJI53" s="15"/>
      <c r="BJJ53" s="15"/>
      <c r="BJK53" s="15"/>
      <c r="BJL53" s="15"/>
      <c r="BJM53" s="15"/>
      <c r="BJN53" s="15"/>
      <c r="BJO53" s="15"/>
      <c r="BJP53" s="15"/>
      <c r="BJQ53" s="15"/>
      <c r="BJR53" s="15"/>
      <c r="BJS53" s="15"/>
      <c r="BJT53" s="15"/>
      <c r="BJU53" s="15"/>
      <c r="BJV53" s="15"/>
      <c r="BJW53" s="15"/>
      <c r="BJX53" s="15"/>
      <c r="BJY53" s="15"/>
      <c r="BJZ53" s="15"/>
      <c r="BKA53" s="15"/>
      <c r="BKB53" s="15"/>
      <c r="BKC53" s="15"/>
      <c r="BKD53" s="15"/>
      <c r="BKE53" s="15"/>
      <c r="BKF53" s="15"/>
      <c r="BKG53" s="15"/>
      <c r="BKH53" s="15"/>
      <c r="BKI53" s="15"/>
      <c r="BKJ53" s="15"/>
      <c r="BKK53" s="15"/>
      <c r="BKL53" s="15"/>
      <c r="BKM53" s="15"/>
      <c r="BKN53" s="15"/>
      <c r="BKO53" s="15"/>
      <c r="BKP53" s="15"/>
      <c r="BKQ53" s="15"/>
      <c r="BKR53" s="15"/>
      <c r="BKS53" s="15"/>
      <c r="BKT53" s="15"/>
      <c r="BKU53" s="15"/>
      <c r="BKV53" s="15"/>
      <c r="BKW53" s="15"/>
      <c r="BKX53" s="15"/>
      <c r="BKY53" s="15"/>
      <c r="BKZ53" s="15"/>
      <c r="BLA53" s="15"/>
      <c r="BLB53" s="15"/>
      <c r="BLC53" s="15"/>
      <c r="BLD53" s="15"/>
      <c r="BLE53" s="15"/>
      <c r="BLF53" s="15"/>
      <c r="BLG53" s="15"/>
      <c r="BLH53" s="15"/>
      <c r="BLI53" s="15"/>
      <c r="BLJ53" s="15"/>
      <c r="BLK53" s="15"/>
      <c r="BLL53" s="15"/>
      <c r="BLM53" s="15"/>
      <c r="BLN53" s="15"/>
      <c r="BLO53" s="15"/>
      <c r="BLP53" s="15"/>
      <c r="BLQ53" s="15"/>
      <c r="BLR53" s="15"/>
      <c r="BLS53" s="15"/>
      <c r="BLT53" s="15"/>
      <c r="BLU53" s="15"/>
      <c r="BLV53" s="15"/>
      <c r="BLW53" s="15"/>
      <c r="BLX53" s="15"/>
      <c r="BLY53" s="15"/>
      <c r="BLZ53" s="15"/>
      <c r="BMA53" s="15"/>
      <c r="BMB53" s="15"/>
      <c r="BMC53" s="15"/>
      <c r="BMD53" s="15"/>
      <c r="BME53" s="15"/>
      <c r="BMF53" s="15"/>
      <c r="BMG53" s="15"/>
      <c r="BMH53" s="15"/>
      <c r="BMI53" s="15"/>
      <c r="BMJ53" s="15"/>
      <c r="BMK53" s="15"/>
      <c r="BML53" s="15"/>
      <c r="BMM53" s="15"/>
      <c r="BMN53" s="15"/>
      <c r="BMO53" s="15"/>
      <c r="BMP53" s="15"/>
      <c r="BMQ53" s="15"/>
      <c r="BMR53" s="15"/>
      <c r="BMS53" s="15"/>
      <c r="BMT53" s="15"/>
      <c r="BMU53" s="15"/>
      <c r="BMV53" s="15"/>
      <c r="BMW53" s="15"/>
      <c r="BMX53" s="15"/>
      <c r="BMY53" s="15"/>
      <c r="BMZ53" s="15"/>
      <c r="BNA53" s="15"/>
      <c r="BNB53" s="15"/>
      <c r="BNC53" s="15"/>
      <c r="BND53" s="15"/>
      <c r="BNE53" s="15"/>
      <c r="BNF53" s="15"/>
      <c r="BNG53" s="15"/>
      <c r="BNH53" s="15"/>
      <c r="BNI53" s="15"/>
      <c r="BNJ53" s="15"/>
      <c r="BNK53" s="15"/>
      <c r="BNL53" s="15"/>
      <c r="BNM53" s="15"/>
      <c r="BNN53" s="15"/>
      <c r="BNO53" s="15"/>
      <c r="BNP53" s="15"/>
      <c r="BNQ53" s="15"/>
      <c r="BNR53" s="15"/>
      <c r="BNS53" s="15"/>
      <c r="BNT53" s="15"/>
      <c r="BNU53" s="15"/>
      <c r="BNV53" s="15"/>
      <c r="BNW53" s="15"/>
      <c r="BNX53" s="15"/>
      <c r="BNY53" s="15"/>
      <c r="BNZ53" s="15"/>
      <c r="BOA53" s="15"/>
      <c r="BOB53" s="15"/>
      <c r="BOC53" s="15"/>
      <c r="BOD53" s="15"/>
      <c r="BOE53" s="15"/>
      <c r="BOF53" s="15"/>
      <c r="BOG53" s="15"/>
      <c r="BOH53" s="15"/>
      <c r="BOI53" s="15"/>
      <c r="BOJ53" s="15"/>
      <c r="BOK53" s="15"/>
      <c r="BOL53" s="15"/>
      <c r="BOM53" s="15"/>
      <c r="BON53" s="15"/>
      <c r="BOO53" s="15"/>
      <c r="BOP53" s="15"/>
      <c r="BOQ53" s="15"/>
      <c r="BOR53" s="15"/>
      <c r="BOS53" s="15"/>
      <c r="BOT53" s="15"/>
      <c r="BOU53" s="15"/>
      <c r="BOV53" s="15"/>
      <c r="BOW53" s="15"/>
      <c r="BOX53" s="15"/>
      <c r="BOY53" s="15"/>
      <c r="BOZ53" s="15"/>
      <c r="BPA53" s="15"/>
      <c r="BPB53" s="15"/>
      <c r="BPC53" s="15"/>
      <c r="BPD53" s="15"/>
      <c r="BPE53" s="15"/>
      <c r="BPF53" s="15"/>
      <c r="BPG53" s="15"/>
      <c r="BPH53" s="15"/>
      <c r="BPI53" s="15"/>
      <c r="BPJ53" s="15"/>
      <c r="BPK53" s="15"/>
      <c r="BPL53" s="15"/>
      <c r="BPM53" s="15"/>
      <c r="BPN53" s="15"/>
      <c r="BPO53" s="15"/>
      <c r="BPP53" s="15"/>
      <c r="BPQ53" s="15"/>
      <c r="BPR53" s="15"/>
      <c r="BPS53" s="15"/>
      <c r="BPT53" s="15"/>
      <c r="BPU53" s="15"/>
      <c r="BPV53" s="15"/>
      <c r="BPW53" s="15"/>
      <c r="BPX53" s="15"/>
      <c r="BPY53" s="15"/>
      <c r="BPZ53" s="15"/>
      <c r="BQA53" s="15"/>
      <c r="BQB53" s="15"/>
      <c r="BQC53" s="15"/>
      <c r="BQD53" s="15"/>
      <c r="BQE53" s="15"/>
      <c r="BQF53" s="15"/>
      <c r="BQG53" s="15"/>
      <c r="BQH53" s="15"/>
      <c r="BQI53" s="15"/>
      <c r="BQJ53" s="15"/>
      <c r="BQK53" s="15"/>
      <c r="BQL53" s="15"/>
      <c r="BQM53" s="15"/>
      <c r="BQN53" s="15"/>
      <c r="BQO53" s="15"/>
      <c r="BQP53" s="15"/>
      <c r="BQQ53" s="15"/>
      <c r="BQR53" s="15"/>
      <c r="BQS53" s="15"/>
      <c r="BQT53" s="15"/>
      <c r="BQU53" s="15"/>
      <c r="BQV53" s="15"/>
      <c r="BQW53" s="15"/>
      <c r="BQX53" s="15"/>
      <c r="BQY53" s="15"/>
      <c r="BQZ53" s="15"/>
      <c r="BRA53" s="15"/>
      <c r="BRB53" s="15"/>
      <c r="BRC53" s="15"/>
      <c r="BRD53" s="15"/>
      <c r="BRE53" s="15"/>
      <c r="BRF53" s="15"/>
      <c r="BRG53" s="15"/>
      <c r="BRH53" s="15"/>
      <c r="BRI53" s="15"/>
      <c r="BRJ53" s="15"/>
      <c r="BRK53" s="15"/>
      <c r="BRL53" s="15"/>
      <c r="BRM53" s="15"/>
      <c r="BRN53" s="15"/>
      <c r="BRO53" s="15"/>
      <c r="BRP53" s="15"/>
      <c r="BRQ53" s="15"/>
      <c r="BRR53" s="15"/>
      <c r="BRS53" s="15"/>
      <c r="BRT53" s="15"/>
      <c r="BRU53" s="15"/>
      <c r="BRV53" s="15"/>
      <c r="BRW53" s="15"/>
      <c r="BRX53" s="15"/>
      <c r="BRY53" s="15"/>
      <c r="BRZ53" s="15"/>
      <c r="BSA53" s="15"/>
      <c r="BSB53" s="15"/>
      <c r="BSC53" s="15"/>
      <c r="BSD53" s="15"/>
      <c r="BSE53" s="15"/>
      <c r="BSF53" s="15"/>
      <c r="BSG53" s="15"/>
      <c r="BSH53" s="15"/>
      <c r="BSI53" s="15"/>
      <c r="BSJ53" s="15"/>
      <c r="BSK53" s="15"/>
      <c r="BSL53" s="15"/>
      <c r="BSM53" s="15"/>
      <c r="BSN53" s="15"/>
      <c r="BSO53" s="15"/>
      <c r="BSP53" s="15"/>
      <c r="BSQ53" s="15"/>
      <c r="BSR53" s="15"/>
      <c r="BSS53" s="15"/>
      <c r="BST53" s="15"/>
      <c r="BSU53" s="15"/>
      <c r="BSV53" s="15"/>
      <c r="BSW53" s="15"/>
      <c r="BSX53" s="15"/>
      <c r="BSY53" s="15"/>
      <c r="BSZ53" s="15"/>
      <c r="BTA53" s="15"/>
      <c r="BTB53" s="15"/>
      <c r="BTC53" s="15"/>
      <c r="BTD53" s="15"/>
      <c r="BTE53" s="15"/>
      <c r="BTF53" s="15"/>
      <c r="BTG53" s="15"/>
      <c r="BTH53" s="15"/>
      <c r="BTI53" s="15"/>
      <c r="BTJ53" s="15"/>
      <c r="BTK53" s="15"/>
      <c r="BTL53" s="15"/>
      <c r="BTM53" s="15"/>
      <c r="BTN53" s="15"/>
      <c r="BTO53" s="15"/>
      <c r="BTP53" s="15"/>
      <c r="BTQ53" s="15"/>
      <c r="BTR53" s="15"/>
      <c r="BTS53" s="15"/>
      <c r="BTT53" s="15"/>
      <c r="BTU53" s="15"/>
      <c r="BTV53" s="15"/>
      <c r="BTW53" s="15"/>
      <c r="BTX53" s="15"/>
      <c r="BTY53" s="15"/>
      <c r="BTZ53" s="15"/>
      <c r="BUA53" s="15"/>
      <c r="BUB53" s="15"/>
      <c r="BUC53" s="15"/>
      <c r="BUD53" s="15"/>
      <c r="BUE53" s="15"/>
      <c r="BUF53" s="15"/>
      <c r="BUG53" s="15"/>
      <c r="BUH53" s="15"/>
      <c r="BUI53" s="15"/>
      <c r="BUJ53" s="15"/>
      <c r="BUK53" s="15"/>
      <c r="BUL53" s="15"/>
      <c r="BUM53" s="15"/>
      <c r="BUN53" s="15"/>
      <c r="BUO53" s="15"/>
      <c r="BUP53" s="15"/>
      <c r="BUQ53" s="15"/>
      <c r="BUR53" s="15"/>
      <c r="BUS53" s="15"/>
      <c r="BUT53" s="15"/>
      <c r="BUU53" s="15"/>
      <c r="BUV53" s="15"/>
      <c r="BUW53" s="15"/>
      <c r="BUX53" s="15"/>
      <c r="BUY53" s="15"/>
      <c r="BUZ53" s="15"/>
      <c r="BVA53" s="15"/>
      <c r="BVB53" s="15"/>
      <c r="BVC53" s="15"/>
      <c r="BVD53" s="15"/>
      <c r="BVE53" s="15"/>
      <c r="BVF53" s="15"/>
      <c r="BVG53" s="15"/>
      <c r="BVH53" s="15"/>
      <c r="BVI53" s="15"/>
      <c r="BVJ53" s="15"/>
      <c r="BVK53" s="15"/>
      <c r="BVL53" s="15"/>
      <c r="BVM53" s="15"/>
      <c r="BVN53" s="15"/>
      <c r="BVO53" s="15"/>
      <c r="BVP53" s="15"/>
      <c r="BVQ53" s="15"/>
      <c r="BVR53" s="15"/>
      <c r="BVS53" s="15"/>
      <c r="BVT53" s="15"/>
      <c r="BVU53" s="15"/>
      <c r="BVV53" s="15"/>
      <c r="BVW53" s="15"/>
      <c r="BVX53" s="15"/>
      <c r="BVY53" s="15"/>
      <c r="BVZ53" s="15"/>
      <c r="BWA53" s="15"/>
      <c r="BWB53" s="15"/>
      <c r="BWC53" s="15"/>
      <c r="BWD53" s="15"/>
      <c r="BWE53" s="15"/>
      <c r="BWF53" s="15"/>
      <c r="BWG53" s="15"/>
      <c r="BWH53" s="15"/>
      <c r="BWI53" s="15"/>
      <c r="BWJ53" s="15"/>
      <c r="BWK53" s="15"/>
      <c r="BWL53" s="15"/>
      <c r="BWM53" s="15"/>
      <c r="BWN53" s="15"/>
      <c r="BWO53" s="15"/>
      <c r="BWP53" s="15"/>
      <c r="BWQ53" s="15"/>
      <c r="BWR53" s="15"/>
      <c r="BWS53" s="15"/>
      <c r="BWT53" s="15"/>
      <c r="BWU53" s="15"/>
      <c r="BWV53" s="15"/>
      <c r="BWW53" s="15"/>
      <c r="BWX53" s="15"/>
      <c r="BWY53" s="15"/>
      <c r="BWZ53" s="15"/>
      <c r="BXA53" s="15"/>
      <c r="BXB53" s="15"/>
      <c r="BXC53" s="15"/>
      <c r="BXD53" s="15"/>
      <c r="BXE53" s="15"/>
      <c r="BXF53" s="15"/>
      <c r="BXG53" s="15"/>
      <c r="BXH53" s="15"/>
      <c r="BXI53" s="15"/>
      <c r="BXJ53" s="15"/>
      <c r="BXK53" s="15"/>
      <c r="BXL53" s="15"/>
      <c r="BXM53" s="15"/>
      <c r="BXN53" s="15"/>
      <c r="BXO53" s="15"/>
      <c r="BXP53" s="15"/>
      <c r="BXQ53" s="15"/>
      <c r="BXR53" s="15"/>
      <c r="BXS53" s="15"/>
      <c r="BXT53" s="15"/>
      <c r="BXU53" s="15"/>
      <c r="BXV53" s="15"/>
      <c r="BXW53" s="15"/>
      <c r="BXX53" s="15"/>
      <c r="BXY53" s="15"/>
      <c r="BXZ53" s="15"/>
      <c r="BYA53" s="15"/>
      <c r="BYB53" s="15"/>
      <c r="BYC53" s="15"/>
      <c r="BYD53" s="15"/>
      <c r="BYE53" s="15"/>
      <c r="BYF53" s="15"/>
      <c r="BYG53" s="15"/>
      <c r="BYH53" s="15"/>
      <c r="BYI53" s="15"/>
      <c r="BYJ53" s="15"/>
      <c r="BYK53" s="15"/>
      <c r="BYL53" s="15"/>
      <c r="BYM53" s="15"/>
      <c r="BYN53" s="15"/>
      <c r="BYO53" s="15"/>
      <c r="BYP53" s="15"/>
      <c r="BYQ53" s="15"/>
      <c r="BYR53" s="15"/>
      <c r="BYS53" s="15"/>
      <c r="BYT53" s="15"/>
      <c r="BYU53" s="15"/>
      <c r="BYV53" s="15"/>
      <c r="BYW53" s="15"/>
      <c r="BYX53" s="15"/>
      <c r="BYY53" s="15"/>
      <c r="BYZ53" s="15"/>
      <c r="BZA53" s="15"/>
      <c r="BZB53" s="15"/>
      <c r="BZC53" s="15"/>
      <c r="BZD53" s="15"/>
      <c r="BZE53" s="15"/>
      <c r="BZF53" s="15"/>
      <c r="BZG53" s="15"/>
      <c r="BZH53" s="15"/>
      <c r="BZI53" s="15"/>
      <c r="BZJ53" s="15"/>
      <c r="BZK53" s="15"/>
      <c r="BZL53" s="15"/>
      <c r="BZM53" s="15"/>
      <c r="BZN53" s="15"/>
      <c r="BZO53" s="15"/>
      <c r="BZP53" s="15"/>
      <c r="BZQ53" s="15"/>
      <c r="BZR53" s="15"/>
      <c r="BZS53" s="15"/>
      <c r="BZT53" s="15"/>
      <c r="BZU53" s="15"/>
      <c r="BZV53" s="15"/>
      <c r="BZW53" s="15"/>
      <c r="BZX53" s="15"/>
      <c r="BZY53" s="15"/>
      <c r="BZZ53" s="15"/>
      <c r="CAA53" s="15"/>
      <c r="CAB53" s="15"/>
      <c r="CAC53" s="15"/>
      <c r="CAD53" s="15"/>
      <c r="CAE53" s="15"/>
      <c r="CAF53" s="15"/>
      <c r="CAG53" s="15"/>
      <c r="CAH53" s="15"/>
      <c r="CAI53" s="15"/>
      <c r="CAJ53" s="15"/>
      <c r="CAK53" s="15"/>
      <c r="CAL53" s="15"/>
      <c r="CAM53" s="15"/>
      <c r="CAN53" s="15"/>
      <c r="CAO53" s="15"/>
      <c r="CAP53" s="15"/>
      <c r="CAQ53" s="15"/>
      <c r="CAR53" s="15"/>
      <c r="CAS53" s="15"/>
      <c r="CAT53" s="15"/>
      <c r="CAU53" s="15"/>
      <c r="CAV53" s="15"/>
      <c r="CAW53" s="15"/>
      <c r="CAX53" s="15"/>
      <c r="CAY53" s="15"/>
      <c r="CAZ53" s="15"/>
      <c r="CBA53" s="15"/>
      <c r="CBB53" s="15"/>
      <c r="CBC53" s="15"/>
      <c r="CBD53" s="15"/>
      <c r="CBE53" s="15"/>
      <c r="CBF53" s="15"/>
      <c r="CBG53" s="15"/>
      <c r="CBH53" s="15"/>
      <c r="CBI53" s="15"/>
      <c r="CBJ53" s="15"/>
      <c r="CBK53" s="15"/>
      <c r="CBL53" s="15"/>
      <c r="CBM53" s="15"/>
      <c r="CBN53" s="15"/>
      <c r="CBO53" s="15"/>
      <c r="CBP53" s="15"/>
      <c r="CBQ53" s="15"/>
      <c r="CBR53" s="15"/>
      <c r="CBS53" s="15"/>
      <c r="CBT53" s="15"/>
      <c r="CBU53" s="15"/>
      <c r="CBV53" s="15"/>
      <c r="CBW53" s="15"/>
      <c r="CBX53" s="15"/>
      <c r="CBY53" s="15"/>
      <c r="CBZ53" s="15"/>
      <c r="CCA53" s="15"/>
      <c r="CCB53" s="15"/>
      <c r="CCC53" s="15"/>
      <c r="CCD53" s="15"/>
      <c r="CCE53" s="15"/>
      <c r="CCF53" s="15"/>
      <c r="CCG53" s="15"/>
      <c r="CCH53" s="15"/>
      <c r="CCI53" s="15"/>
      <c r="CCJ53" s="15"/>
      <c r="CCK53" s="15"/>
      <c r="CCL53" s="15"/>
      <c r="CCM53" s="15"/>
      <c r="CCN53" s="15"/>
      <c r="CCO53" s="15"/>
      <c r="CCP53" s="15"/>
      <c r="CCQ53" s="15"/>
      <c r="CCR53" s="15"/>
      <c r="CCS53" s="15"/>
      <c r="CCT53" s="15"/>
      <c r="CCU53" s="15"/>
      <c r="CCV53" s="15"/>
      <c r="CCW53" s="15"/>
      <c r="CCX53" s="15"/>
      <c r="CCY53" s="15"/>
      <c r="CCZ53" s="15"/>
      <c r="CDA53" s="15"/>
      <c r="CDB53" s="15"/>
      <c r="CDC53" s="15"/>
      <c r="CDD53" s="15"/>
      <c r="CDE53" s="15"/>
      <c r="CDF53" s="15"/>
      <c r="CDG53" s="15"/>
      <c r="CDH53" s="15"/>
      <c r="CDI53" s="15"/>
      <c r="CDJ53" s="15"/>
      <c r="CDK53" s="15"/>
      <c r="CDL53" s="15"/>
      <c r="CDM53" s="15"/>
      <c r="CDN53" s="15"/>
      <c r="CDO53" s="15"/>
      <c r="CDP53" s="15"/>
      <c r="CDQ53" s="15"/>
      <c r="CDR53" s="15"/>
      <c r="CDS53" s="15"/>
      <c r="CDT53" s="15"/>
      <c r="CDU53" s="15"/>
      <c r="CDV53" s="15"/>
      <c r="CDW53" s="15"/>
      <c r="CDX53" s="15"/>
      <c r="CDY53" s="15"/>
      <c r="CDZ53" s="15"/>
      <c r="CEA53" s="15"/>
      <c r="CEB53" s="15"/>
      <c r="CEC53" s="15"/>
      <c r="CED53" s="15"/>
      <c r="CEE53" s="15"/>
      <c r="CEF53" s="15"/>
      <c r="CEG53" s="15"/>
      <c r="CEH53" s="15"/>
      <c r="CEI53" s="15"/>
      <c r="CEJ53" s="15"/>
      <c r="CEK53" s="15"/>
      <c r="CEL53" s="15"/>
      <c r="CEM53" s="15"/>
      <c r="CEN53" s="15"/>
      <c r="CEO53" s="15"/>
      <c r="CEP53" s="15"/>
      <c r="CEQ53" s="15"/>
      <c r="CER53" s="15"/>
      <c r="CES53" s="15"/>
      <c r="CET53" s="15"/>
      <c r="CEU53" s="15"/>
      <c r="CEV53" s="15"/>
      <c r="CEW53" s="15"/>
      <c r="CEX53" s="15"/>
      <c r="CEY53" s="15"/>
      <c r="CEZ53" s="15"/>
      <c r="CFA53" s="15"/>
      <c r="CFB53" s="15"/>
      <c r="CFC53" s="15"/>
      <c r="CFD53" s="15"/>
      <c r="CFE53" s="15"/>
      <c r="CFF53" s="15"/>
      <c r="CFG53" s="15"/>
      <c r="CFH53" s="15"/>
      <c r="CFI53" s="15"/>
      <c r="CFJ53" s="15"/>
      <c r="CFK53" s="15"/>
      <c r="CFL53" s="15"/>
      <c r="CFM53" s="15"/>
      <c r="CFN53" s="15"/>
      <c r="CFO53" s="15"/>
      <c r="CFP53" s="15"/>
      <c r="CFQ53" s="15"/>
      <c r="CFR53" s="15"/>
      <c r="CFS53" s="15"/>
      <c r="CFT53" s="15"/>
      <c r="CFU53" s="15"/>
      <c r="CFV53" s="15"/>
      <c r="CFW53" s="15"/>
      <c r="CFX53" s="15"/>
      <c r="CFY53" s="15"/>
      <c r="CFZ53" s="15"/>
      <c r="CGA53" s="15"/>
      <c r="CGB53" s="15"/>
      <c r="CGC53" s="15"/>
      <c r="CGD53" s="15"/>
      <c r="CGE53" s="15"/>
      <c r="CGF53" s="15"/>
      <c r="CGG53" s="15"/>
      <c r="CGH53" s="15"/>
      <c r="CGI53" s="15"/>
      <c r="CGJ53" s="15"/>
      <c r="CGK53" s="15"/>
      <c r="CGL53" s="15"/>
      <c r="CGM53" s="15"/>
      <c r="CGN53" s="15"/>
      <c r="CGO53" s="15"/>
      <c r="CGP53" s="15"/>
      <c r="CGQ53" s="15"/>
      <c r="CGR53" s="15"/>
      <c r="CGS53" s="15"/>
      <c r="CGT53" s="15"/>
      <c r="CGU53" s="15"/>
      <c r="CGV53" s="15"/>
      <c r="CGW53" s="15"/>
      <c r="CGX53" s="15"/>
      <c r="CGY53" s="15"/>
      <c r="CGZ53" s="15"/>
      <c r="CHA53" s="15"/>
      <c r="CHB53" s="15"/>
      <c r="CHC53" s="15"/>
      <c r="CHD53" s="15"/>
      <c r="CHE53" s="15"/>
      <c r="CHF53" s="15"/>
      <c r="CHG53" s="15"/>
      <c r="CHH53" s="15"/>
      <c r="CHI53" s="15"/>
      <c r="CHJ53" s="15"/>
      <c r="CHK53" s="15"/>
      <c r="CHL53" s="15"/>
      <c r="CHM53" s="15"/>
      <c r="CHN53" s="15"/>
      <c r="CHO53" s="15"/>
      <c r="CHP53" s="15"/>
      <c r="CHQ53" s="15"/>
      <c r="CHR53" s="15"/>
      <c r="CHS53" s="15"/>
      <c r="CHT53" s="15"/>
      <c r="CHU53" s="15"/>
      <c r="CHV53" s="15"/>
      <c r="CHW53" s="15"/>
      <c r="CHX53" s="15"/>
      <c r="CHY53" s="15"/>
      <c r="CHZ53" s="15"/>
      <c r="CIA53" s="15"/>
      <c r="CIB53" s="15"/>
      <c r="CIC53" s="15"/>
      <c r="CID53" s="15"/>
      <c r="CIE53" s="15"/>
      <c r="CIF53" s="15"/>
      <c r="CIG53" s="15"/>
      <c r="CIH53" s="15"/>
      <c r="CII53" s="15"/>
      <c r="CIJ53" s="15"/>
      <c r="CIK53" s="15"/>
      <c r="CIL53" s="15"/>
      <c r="CIM53" s="15"/>
      <c r="CIN53" s="15"/>
      <c r="CIO53" s="15"/>
      <c r="CIP53" s="15"/>
      <c r="CIQ53" s="15"/>
      <c r="CIR53" s="15"/>
      <c r="CIS53" s="15"/>
      <c r="CIT53" s="15"/>
      <c r="CIU53" s="15"/>
      <c r="CIV53" s="15"/>
      <c r="CIW53" s="15"/>
      <c r="CIX53" s="15"/>
      <c r="CIY53" s="15"/>
      <c r="CIZ53" s="15"/>
      <c r="CJA53" s="15"/>
      <c r="CJB53" s="15"/>
      <c r="CJC53" s="15"/>
      <c r="CJD53" s="15"/>
      <c r="CJE53" s="15"/>
      <c r="CJF53" s="15"/>
      <c r="CJG53" s="15"/>
      <c r="CJH53" s="15"/>
      <c r="CJI53" s="15"/>
      <c r="CJJ53" s="15"/>
      <c r="CJK53" s="15"/>
      <c r="CJL53" s="15"/>
      <c r="CJM53" s="15"/>
      <c r="CJN53" s="15"/>
      <c r="CJO53" s="15"/>
      <c r="CJP53" s="15"/>
      <c r="CJQ53" s="15"/>
      <c r="CJR53" s="15"/>
      <c r="CJS53" s="15"/>
      <c r="CJT53" s="15"/>
      <c r="CJU53" s="15"/>
      <c r="CJV53" s="15"/>
      <c r="CJW53" s="15"/>
      <c r="CJX53" s="15"/>
      <c r="CJY53" s="15"/>
      <c r="CJZ53" s="15"/>
      <c r="CKA53" s="15"/>
      <c r="CKB53" s="15"/>
      <c r="CKC53" s="15"/>
      <c r="CKD53" s="15"/>
      <c r="CKE53" s="15"/>
      <c r="CKF53" s="15"/>
      <c r="CKG53" s="15"/>
      <c r="CKH53" s="15"/>
      <c r="CKI53" s="15"/>
      <c r="CKJ53" s="15"/>
      <c r="CKK53" s="15"/>
      <c r="CKL53" s="15"/>
      <c r="CKM53" s="15"/>
      <c r="CKN53" s="15"/>
      <c r="CKO53" s="15"/>
      <c r="CKP53" s="15"/>
      <c r="CKQ53" s="15"/>
      <c r="CKR53" s="15"/>
      <c r="CKS53" s="15"/>
      <c r="CKT53" s="15"/>
      <c r="CKU53" s="15"/>
      <c r="CKV53" s="15"/>
      <c r="CKW53" s="15"/>
      <c r="CKX53" s="15"/>
      <c r="CKY53" s="15"/>
      <c r="CKZ53" s="15"/>
      <c r="CLA53" s="15"/>
      <c r="CLB53" s="15"/>
      <c r="CLC53" s="15"/>
      <c r="CLD53" s="15"/>
      <c r="CLE53" s="15"/>
      <c r="CLF53" s="15"/>
      <c r="CLG53" s="15"/>
      <c r="CLH53" s="15"/>
      <c r="CLI53" s="15"/>
      <c r="CLJ53" s="15"/>
      <c r="CLK53" s="15"/>
      <c r="CLL53" s="15"/>
      <c r="CLM53" s="15"/>
      <c r="CLN53" s="15"/>
      <c r="CLO53" s="15"/>
      <c r="CLP53" s="15"/>
      <c r="CLQ53" s="15"/>
      <c r="CLR53" s="15"/>
      <c r="CLS53" s="15"/>
      <c r="CLT53" s="15"/>
      <c r="CLU53" s="15"/>
      <c r="CLV53" s="15"/>
      <c r="CLW53" s="15"/>
      <c r="CLX53" s="15"/>
      <c r="CLY53" s="15"/>
      <c r="CLZ53" s="15"/>
      <c r="CMA53" s="15"/>
      <c r="CMB53" s="15"/>
      <c r="CMC53" s="15"/>
      <c r="CMD53" s="15"/>
      <c r="CME53" s="15"/>
      <c r="CMF53" s="15"/>
      <c r="CMG53" s="15"/>
      <c r="CMH53" s="15"/>
      <c r="CMI53" s="15"/>
      <c r="CMJ53" s="15"/>
      <c r="CMK53" s="15"/>
      <c r="CML53" s="15"/>
      <c r="CMM53" s="15"/>
      <c r="CMN53" s="15"/>
      <c r="CMO53" s="15"/>
      <c r="CMP53" s="15"/>
      <c r="CMQ53" s="15"/>
      <c r="CMR53" s="15"/>
      <c r="CMS53" s="15"/>
      <c r="CMT53" s="15"/>
      <c r="CMU53" s="15"/>
      <c r="CMV53" s="15"/>
      <c r="CMW53" s="15"/>
      <c r="CMX53" s="15"/>
      <c r="CMY53" s="15"/>
      <c r="CMZ53" s="15"/>
      <c r="CNA53" s="15"/>
      <c r="CNB53" s="15"/>
      <c r="CNC53" s="15"/>
      <c r="CND53" s="15"/>
      <c r="CNE53" s="15"/>
      <c r="CNF53" s="15"/>
      <c r="CNG53" s="15"/>
      <c r="CNH53" s="15"/>
      <c r="CNI53" s="15"/>
      <c r="CNJ53" s="15"/>
      <c r="CNK53" s="15"/>
      <c r="CNL53" s="15"/>
      <c r="CNM53" s="15"/>
      <c r="CNN53" s="15"/>
      <c r="CNO53" s="15"/>
      <c r="CNP53" s="15"/>
      <c r="CNQ53" s="15"/>
      <c r="CNR53" s="15"/>
      <c r="CNS53" s="15"/>
      <c r="CNT53" s="15"/>
      <c r="CNU53" s="15"/>
      <c r="CNV53" s="15"/>
      <c r="CNW53" s="15"/>
      <c r="CNX53" s="15"/>
      <c r="CNY53" s="15"/>
      <c r="CNZ53" s="15"/>
      <c r="COA53" s="15"/>
      <c r="COB53" s="15"/>
      <c r="COC53" s="15"/>
      <c r="COD53" s="15"/>
      <c r="COE53" s="15"/>
      <c r="COF53" s="15"/>
      <c r="COG53" s="15"/>
      <c r="COH53" s="15"/>
      <c r="COI53" s="15"/>
      <c r="COJ53" s="15"/>
      <c r="COK53" s="15"/>
      <c r="COL53" s="15"/>
      <c r="COM53" s="15"/>
      <c r="CON53" s="15"/>
      <c r="COO53" s="15"/>
      <c r="COP53" s="15"/>
      <c r="COQ53" s="15"/>
      <c r="COR53" s="15"/>
      <c r="COS53" s="15"/>
      <c r="COT53" s="15"/>
      <c r="COU53" s="15"/>
      <c r="COV53" s="15"/>
      <c r="COW53" s="15"/>
      <c r="COX53" s="15"/>
      <c r="COY53" s="15"/>
      <c r="COZ53" s="15"/>
      <c r="CPA53" s="15"/>
      <c r="CPB53" s="15"/>
      <c r="CPC53" s="15"/>
      <c r="CPD53" s="15"/>
      <c r="CPE53" s="15"/>
      <c r="CPF53" s="15"/>
      <c r="CPG53" s="15"/>
      <c r="CPH53" s="15"/>
      <c r="CPI53" s="15"/>
      <c r="CPJ53" s="15"/>
      <c r="CPK53" s="15"/>
      <c r="CPL53" s="15"/>
      <c r="CPM53" s="15"/>
      <c r="CPN53" s="15"/>
      <c r="CPO53" s="15"/>
      <c r="CPP53" s="15"/>
      <c r="CPQ53" s="15"/>
      <c r="CPR53" s="15"/>
      <c r="CPS53" s="15"/>
      <c r="CPT53" s="15"/>
      <c r="CPU53" s="15"/>
      <c r="CPV53" s="15"/>
      <c r="CPW53" s="15"/>
      <c r="CPX53" s="15"/>
      <c r="CPY53" s="15"/>
      <c r="CPZ53" s="15"/>
      <c r="CQA53" s="15"/>
      <c r="CQB53" s="15"/>
      <c r="CQC53" s="15"/>
      <c r="CQD53" s="15"/>
      <c r="CQE53" s="15"/>
      <c r="CQF53" s="15"/>
      <c r="CQG53" s="15"/>
      <c r="CQH53" s="15"/>
      <c r="CQI53" s="15"/>
      <c r="CQJ53" s="15"/>
      <c r="CQK53" s="15"/>
      <c r="CQL53" s="15"/>
      <c r="CQM53" s="15"/>
      <c r="CQN53" s="15"/>
      <c r="CQO53" s="15"/>
      <c r="CQP53" s="15"/>
      <c r="CQQ53" s="15"/>
      <c r="CQR53" s="15"/>
      <c r="CQS53" s="15"/>
      <c r="CQT53" s="15"/>
      <c r="CQU53" s="15"/>
      <c r="CQV53" s="15"/>
      <c r="CQW53" s="15"/>
      <c r="CQX53" s="15"/>
      <c r="CQY53" s="15"/>
      <c r="CQZ53" s="15"/>
      <c r="CRA53" s="15"/>
      <c r="CRB53" s="15"/>
      <c r="CRC53" s="15"/>
      <c r="CRD53" s="15"/>
      <c r="CRE53" s="15"/>
      <c r="CRF53" s="15"/>
      <c r="CRG53" s="15"/>
      <c r="CRH53" s="15"/>
      <c r="CRI53" s="15"/>
      <c r="CRJ53" s="15"/>
      <c r="CRK53" s="15"/>
      <c r="CRL53" s="15"/>
      <c r="CRM53" s="15"/>
      <c r="CRN53" s="15"/>
      <c r="CRO53" s="15"/>
      <c r="CRP53" s="15"/>
      <c r="CRQ53" s="15"/>
      <c r="CRR53" s="15"/>
      <c r="CRS53" s="15"/>
      <c r="CRT53" s="15"/>
      <c r="CRU53" s="15"/>
      <c r="CRV53" s="15"/>
      <c r="CRW53" s="15"/>
      <c r="CRX53" s="15"/>
      <c r="CRY53" s="15"/>
      <c r="CRZ53" s="15"/>
      <c r="CSA53" s="15"/>
      <c r="CSB53" s="15"/>
      <c r="CSC53" s="15"/>
      <c r="CSD53" s="15"/>
      <c r="CSE53" s="15"/>
      <c r="CSF53" s="15"/>
      <c r="CSG53" s="15"/>
      <c r="CSH53" s="15"/>
      <c r="CSI53" s="15"/>
      <c r="CSJ53" s="15"/>
      <c r="CSK53" s="15"/>
      <c r="CSL53" s="15"/>
      <c r="CSM53" s="15"/>
      <c r="CSN53" s="15"/>
      <c r="CSO53" s="15"/>
      <c r="CSP53" s="15"/>
      <c r="CSQ53" s="15"/>
      <c r="CSR53" s="15"/>
      <c r="CSS53" s="15"/>
      <c r="CST53" s="15"/>
      <c r="CSU53" s="15"/>
      <c r="CSV53" s="15"/>
      <c r="CSW53" s="15"/>
      <c r="CSX53" s="15"/>
      <c r="CSY53" s="15"/>
      <c r="CSZ53" s="15"/>
      <c r="CTA53" s="15"/>
      <c r="CTB53" s="15"/>
      <c r="CTC53" s="15"/>
      <c r="CTD53" s="15"/>
      <c r="CTE53" s="15"/>
      <c r="CTF53" s="15"/>
      <c r="CTG53" s="15"/>
      <c r="CTH53" s="15"/>
      <c r="CTI53" s="15"/>
      <c r="CTJ53" s="15"/>
      <c r="CTK53" s="15"/>
      <c r="CTL53" s="15"/>
      <c r="CTM53" s="15"/>
      <c r="CTN53" s="15"/>
      <c r="CTO53" s="15"/>
      <c r="CTP53" s="15"/>
      <c r="CTQ53" s="15"/>
      <c r="CTR53" s="15"/>
      <c r="CTS53" s="15"/>
      <c r="CTT53" s="15"/>
      <c r="CTU53" s="15"/>
      <c r="CTV53" s="15"/>
      <c r="CTW53" s="15"/>
      <c r="CTX53" s="15"/>
      <c r="CTY53" s="15"/>
      <c r="CTZ53" s="15"/>
      <c r="CUA53" s="15"/>
      <c r="CUB53" s="15"/>
      <c r="CUC53" s="15"/>
      <c r="CUD53" s="15"/>
      <c r="CUE53" s="15"/>
      <c r="CUF53" s="15"/>
      <c r="CUG53" s="15"/>
      <c r="CUH53" s="15"/>
      <c r="CUI53" s="15"/>
      <c r="CUJ53" s="15"/>
      <c r="CUK53" s="15"/>
      <c r="CUL53" s="15"/>
      <c r="CUM53" s="15"/>
      <c r="CUN53" s="15"/>
      <c r="CUO53" s="15"/>
      <c r="CUP53" s="15"/>
      <c r="CUQ53" s="15"/>
      <c r="CUR53" s="15"/>
      <c r="CUS53" s="15"/>
      <c r="CUT53" s="15"/>
    </row>
    <row r="54" spans="1:2594" s="15" customFormat="1" ht="15" customHeight="1" x14ac:dyDescent="0.15">
      <c r="A54" s="505" t="s">
        <v>87</v>
      </c>
      <c r="B54" s="64" t="s">
        <v>192</v>
      </c>
      <c r="C54" s="633" t="s">
        <v>209</v>
      </c>
      <c r="D54" s="44">
        <v>8.1639999999999994E-3</v>
      </c>
      <c r="E54" s="44">
        <v>15.94</v>
      </c>
      <c r="F54" s="44">
        <v>4.7279999999999996E-3</v>
      </c>
      <c r="G54" s="44">
        <v>10.339</v>
      </c>
      <c r="H54" s="44">
        <v>0</v>
      </c>
      <c r="I54" s="44">
        <v>0</v>
      </c>
      <c r="J54" s="44">
        <v>0</v>
      </c>
      <c r="K54" s="129">
        <v>0</v>
      </c>
      <c r="L54" s="189"/>
      <c r="M54" s="190"/>
      <c r="N54" s="609" t="str">
        <f t="shared" si="11"/>
        <v>10.1</v>
      </c>
      <c r="O54" s="35" t="str">
        <f t="shared" si="12"/>
        <v>МАССА ИЗ НЕДРЕВЕСНОГО ВОЛОКНА</v>
      </c>
      <c r="P54" s="640" t="s">
        <v>209</v>
      </c>
      <c r="Q54" s="173"/>
      <c r="R54" s="173"/>
      <c r="S54" s="173"/>
      <c r="T54" s="173"/>
      <c r="U54" s="173"/>
      <c r="V54" s="173"/>
      <c r="W54" s="173"/>
      <c r="X54" s="198"/>
      <c r="Y54" s="191"/>
      <c r="Z54" s="298" t="str">
        <f t="shared" si="4"/>
        <v>10.1</v>
      </c>
      <c r="AA54" s="35" t="str">
        <f t="shared" si="4"/>
        <v>МАССА ИЗ НЕДРЕВЕСНОГО ВОЛОКНА</v>
      </c>
      <c r="AB54" s="633" t="s">
        <v>209</v>
      </c>
      <c r="AC54" s="227">
        <f>IF(ISNUMBER('CB1-Производство'!D66+D54-H54),'CB1-Производство'!D66+D54-H54,IF(ISNUMBER(H54-D54),"NT " &amp; H54-D54,"…"))</f>
        <v>8.1639999999999994E-3</v>
      </c>
      <c r="AD54" s="231">
        <f>IF(ISNUMBER('CB1-Производство'!E66+F54-J54),'CB1-Производство'!E66+F54-J54,IF(ISNUMBER(J54-F54),"NT " &amp; J54-F54,"…"))</f>
        <v>4.7279999999999996E-3</v>
      </c>
    </row>
    <row r="55" spans="1:2594" s="15" customFormat="1" ht="15" customHeight="1" x14ac:dyDescent="0.15">
      <c r="A55" s="509" t="s">
        <v>30</v>
      </c>
      <c r="B55" s="65" t="s">
        <v>193</v>
      </c>
      <c r="C55" s="633" t="s">
        <v>209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129">
        <v>0</v>
      </c>
      <c r="L55" s="189"/>
      <c r="M55" s="190"/>
      <c r="N55" s="613" t="str">
        <f t="shared" si="11"/>
        <v>10.2</v>
      </c>
      <c r="O55" s="38" t="str">
        <f t="shared" si="12"/>
        <v>МАССА ИЗ РЕКУПЕРИРОВАННОГО ВОЛОКНА</v>
      </c>
      <c r="P55" s="640" t="s">
        <v>209</v>
      </c>
      <c r="Q55" s="173"/>
      <c r="R55" s="173"/>
      <c r="S55" s="173"/>
      <c r="T55" s="173"/>
      <c r="U55" s="173"/>
      <c r="V55" s="173"/>
      <c r="W55" s="173"/>
      <c r="X55" s="198"/>
      <c r="Y55" s="191"/>
      <c r="Z55" s="297" t="str">
        <f t="shared" si="4"/>
        <v>10.2</v>
      </c>
      <c r="AA55" s="38" t="str">
        <f t="shared" si="4"/>
        <v>МАССА ИЗ РЕКУПЕРИРОВАННОГО ВОЛОКНА</v>
      </c>
      <c r="AB55" s="633" t="s">
        <v>209</v>
      </c>
      <c r="AC55" s="226">
        <f>IF(ISNUMBER('CB1-Производство'!D67+D55-H55),'CB1-Производство'!D67+D55-H55,IF(ISNUMBER(H55-D55),"NT " &amp; H55-D55,"…"))</f>
        <v>0</v>
      </c>
      <c r="AD55" s="231">
        <f>IF(ISNUMBER('CB1-Производство'!E67+F55-J55),'CB1-Производство'!E67+F55-J55,IF(ISNUMBER(J55-F55),"NT " &amp; J55-F55,"…"))</f>
        <v>0</v>
      </c>
    </row>
    <row r="56" spans="1:2594" s="103" customFormat="1" ht="15" customHeight="1" x14ac:dyDescent="0.15">
      <c r="A56" s="513" t="s">
        <v>88</v>
      </c>
      <c r="B56" s="411" t="s">
        <v>194</v>
      </c>
      <c r="C56" s="635" t="s">
        <v>209</v>
      </c>
      <c r="D56" s="105">
        <v>1.7502E-2</v>
      </c>
      <c r="E56" s="105">
        <v>8.0950000000000006</v>
      </c>
      <c r="F56" s="105">
        <v>2.6431999999999997E-2</v>
      </c>
      <c r="G56" s="105">
        <v>6.2409999999999997</v>
      </c>
      <c r="H56" s="105">
        <v>0</v>
      </c>
      <c r="I56" s="105">
        <v>0</v>
      </c>
      <c r="J56" s="105">
        <v>0.2263</v>
      </c>
      <c r="K56" s="133">
        <v>24.917999999999999</v>
      </c>
      <c r="L56" s="189"/>
      <c r="M56" s="190"/>
      <c r="N56" s="614" t="str">
        <f t="shared" si="11"/>
        <v>11</v>
      </c>
      <c r="O56" s="108" t="str">
        <f t="shared" si="12"/>
        <v>РЕКУПЕРИРОВАННАЯ БУМАГА</v>
      </c>
      <c r="P56" s="645" t="s">
        <v>209</v>
      </c>
      <c r="Q56" s="176"/>
      <c r="R56" s="176"/>
      <c r="S56" s="176"/>
      <c r="T56" s="176"/>
      <c r="U56" s="176"/>
      <c r="V56" s="176"/>
      <c r="W56" s="176"/>
      <c r="X56" s="615"/>
      <c r="Y56" s="191"/>
      <c r="Z56" s="217" t="str">
        <f t="shared" si="4"/>
        <v>11</v>
      </c>
      <c r="AA56" s="108" t="str">
        <f t="shared" si="4"/>
        <v>РЕКУПЕРИРОВАННАЯ БУМАГА</v>
      </c>
      <c r="AB56" s="635" t="s">
        <v>209</v>
      </c>
      <c r="AC56" s="225">
        <f>IF(ISNUMBER('CB1-Производство'!D68+D56-H56),'CB1-Производство'!D68+D56-H56,IF(ISNUMBER(H56-D56),"NT " &amp; H56-D56,"…"))</f>
        <v>1.7502E-2</v>
      </c>
      <c r="AD56" s="223">
        <f>IF(ISNUMBER('CB1-Производство'!E68+F56-J56),'CB1-Производство'!E68+F56-J56,IF(ISNUMBER(J56-F56),"NT " &amp; J56-F56,"…"))</f>
        <v>-0.19986799999999999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  <c r="AMI56" s="15"/>
      <c r="AMJ56" s="15"/>
      <c r="AMK56" s="15"/>
      <c r="AML56" s="15"/>
      <c r="AMM56" s="15"/>
      <c r="AMN56" s="15"/>
      <c r="AMO56" s="15"/>
      <c r="AMP56" s="15"/>
      <c r="AMQ56" s="15"/>
      <c r="AMR56" s="15"/>
      <c r="AMS56" s="15"/>
      <c r="AMT56" s="15"/>
      <c r="AMU56" s="15"/>
      <c r="AMV56" s="15"/>
      <c r="AMW56" s="15"/>
      <c r="AMX56" s="15"/>
      <c r="AMY56" s="15"/>
      <c r="AMZ56" s="15"/>
      <c r="ANA56" s="15"/>
      <c r="ANB56" s="15"/>
      <c r="ANC56" s="15"/>
      <c r="AND56" s="15"/>
      <c r="ANE56" s="15"/>
      <c r="ANF56" s="15"/>
      <c r="ANG56" s="15"/>
      <c r="ANH56" s="15"/>
      <c r="ANI56" s="15"/>
      <c r="ANJ56" s="15"/>
      <c r="ANK56" s="15"/>
      <c r="ANL56" s="15"/>
      <c r="ANM56" s="15"/>
      <c r="ANN56" s="15"/>
      <c r="ANO56" s="15"/>
      <c r="ANP56" s="15"/>
      <c r="ANQ56" s="15"/>
      <c r="ANR56" s="15"/>
      <c r="ANS56" s="15"/>
      <c r="ANT56" s="15"/>
      <c r="ANU56" s="15"/>
      <c r="ANV56" s="15"/>
      <c r="ANW56" s="15"/>
      <c r="ANX56" s="15"/>
      <c r="ANY56" s="15"/>
      <c r="ANZ56" s="15"/>
      <c r="AOA56" s="15"/>
      <c r="AOB56" s="15"/>
      <c r="AOC56" s="15"/>
      <c r="AOD56" s="15"/>
      <c r="AOE56" s="15"/>
      <c r="AOF56" s="15"/>
      <c r="AOG56" s="15"/>
      <c r="AOH56" s="15"/>
      <c r="AOI56" s="15"/>
      <c r="AOJ56" s="15"/>
      <c r="AOK56" s="15"/>
      <c r="AOL56" s="15"/>
      <c r="AOM56" s="15"/>
      <c r="AON56" s="15"/>
      <c r="AOO56" s="15"/>
      <c r="AOP56" s="15"/>
      <c r="AOQ56" s="15"/>
      <c r="AOR56" s="15"/>
      <c r="AOS56" s="15"/>
      <c r="AOT56" s="15"/>
      <c r="AOU56" s="15"/>
      <c r="AOV56" s="15"/>
      <c r="AOW56" s="15"/>
      <c r="AOX56" s="15"/>
      <c r="AOY56" s="15"/>
      <c r="AOZ56" s="15"/>
      <c r="APA56" s="15"/>
      <c r="APB56" s="15"/>
      <c r="APC56" s="15"/>
      <c r="APD56" s="15"/>
      <c r="APE56" s="15"/>
      <c r="APF56" s="15"/>
      <c r="APG56" s="15"/>
      <c r="APH56" s="15"/>
      <c r="API56" s="15"/>
      <c r="APJ56" s="15"/>
      <c r="APK56" s="15"/>
      <c r="APL56" s="15"/>
      <c r="APM56" s="15"/>
      <c r="APN56" s="15"/>
      <c r="APO56" s="15"/>
      <c r="APP56" s="15"/>
      <c r="APQ56" s="15"/>
      <c r="APR56" s="15"/>
      <c r="APS56" s="15"/>
      <c r="APT56" s="15"/>
      <c r="APU56" s="15"/>
      <c r="APV56" s="15"/>
      <c r="APW56" s="15"/>
      <c r="APX56" s="15"/>
      <c r="APY56" s="15"/>
      <c r="APZ56" s="15"/>
      <c r="AQA56" s="15"/>
      <c r="AQB56" s="15"/>
      <c r="AQC56" s="15"/>
      <c r="AQD56" s="15"/>
      <c r="AQE56" s="15"/>
      <c r="AQF56" s="15"/>
      <c r="AQG56" s="15"/>
      <c r="AQH56" s="15"/>
      <c r="AQI56" s="15"/>
      <c r="AQJ56" s="15"/>
      <c r="AQK56" s="15"/>
      <c r="AQL56" s="15"/>
      <c r="AQM56" s="15"/>
      <c r="AQN56" s="15"/>
      <c r="AQO56" s="15"/>
      <c r="AQP56" s="15"/>
      <c r="AQQ56" s="15"/>
      <c r="AQR56" s="15"/>
      <c r="AQS56" s="15"/>
      <c r="AQT56" s="15"/>
      <c r="AQU56" s="15"/>
      <c r="AQV56" s="15"/>
      <c r="AQW56" s="15"/>
      <c r="AQX56" s="15"/>
      <c r="AQY56" s="15"/>
      <c r="AQZ56" s="15"/>
      <c r="ARA56" s="15"/>
      <c r="ARB56" s="15"/>
      <c r="ARC56" s="15"/>
      <c r="ARD56" s="15"/>
      <c r="ARE56" s="15"/>
      <c r="ARF56" s="15"/>
      <c r="ARG56" s="15"/>
      <c r="ARH56" s="15"/>
      <c r="ARI56" s="15"/>
      <c r="ARJ56" s="15"/>
      <c r="ARK56" s="15"/>
      <c r="ARL56" s="15"/>
      <c r="ARM56" s="15"/>
      <c r="ARN56" s="15"/>
      <c r="ARO56" s="15"/>
      <c r="ARP56" s="15"/>
      <c r="ARQ56" s="15"/>
      <c r="ARR56" s="15"/>
      <c r="ARS56" s="15"/>
      <c r="ART56" s="15"/>
      <c r="ARU56" s="15"/>
      <c r="ARV56" s="15"/>
      <c r="ARW56" s="15"/>
      <c r="ARX56" s="15"/>
      <c r="ARY56" s="15"/>
      <c r="ARZ56" s="15"/>
      <c r="ASA56" s="15"/>
      <c r="ASB56" s="15"/>
      <c r="ASC56" s="15"/>
      <c r="ASD56" s="15"/>
      <c r="ASE56" s="15"/>
      <c r="ASF56" s="15"/>
      <c r="ASG56" s="15"/>
      <c r="ASH56" s="15"/>
      <c r="ASI56" s="15"/>
      <c r="ASJ56" s="15"/>
      <c r="ASK56" s="15"/>
      <c r="ASL56" s="15"/>
      <c r="ASM56" s="15"/>
      <c r="ASN56" s="15"/>
      <c r="ASO56" s="15"/>
      <c r="ASP56" s="15"/>
      <c r="ASQ56" s="15"/>
      <c r="ASR56" s="15"/>
      <c r="ASS56" s="15"/>
      <c r="AST56" s="15"/>
      <c r="ASU56" s="15"/>
      <c r="ASV56" s="15"/>
      <c r="ASW56" s="15"/>
      <c r="ASX56" s="15"/>
      <c r="ASY56" s="15"/>
      <c r="ASZ56" s="15"/>
      <c r="ATA56" s="15"/>
      <c r="ATB56" s="15"/>
      <c r="ATC56" s="15"/>
      <c r="ATD56" s="15"/>
      <c r="ATE56" s="15"/>
      <c r="ATF56" s="15"/>
      <c r="ATG56" s="15"/>
      <c r="ATH56" s="15"/>
      <c r="ATI56" s="15"/>
      <c r="ATJ56" s="15"/>
      <c r="ATK56" s="15"/>
      <c r="ATL56" s="15"/>
      <c r="ATM56" s="15"/>
      <c r="ATN56" s="15"/>
      <c r="ATO56" s="15"/>
      <c r="ATP56" s="15"/>
      <c r="ATQ56" s="15"/>
      <c r="ATR56" s="15"/>
      <c r="ATS56" s="15"/>
      <c r="ATT56" s="15"/>
      <c r="ATU56" s="15"/>
      <c r="ATV56" s="15"/>
      <c r="ATW56" s="15"/>
      <c r="ATX56" s="15"/>
      <c r="ATY56" s="15"/>
      <c r="ATZ56" s="15"/>
      <c r="AUA56" s="15"/>
      <c r="AUB56" s="15"/>
      <c r="AUC56" s="15"/>
      <c r="AUD56" s="15"/>
      <c r="AUE56" s="15"/>
      <c r="AUF56" s="15"/>
      <c r="AUG56" s="15"/>
      <c r="AUH56" s="15"/>
      <c r="AUI56" s="15"/>
      <c r="AUJ56" s="15"/>
      <c r="AUK56" s="15"/>
      <c r="AUL56" s="15"/>
      <c r="AUM56" s="15"/>
      <c r="AUN56" s="15"/>
      <c r="AUO56" s="15"/>
      <c r="AUP56" s="15"/>
      <c r="AUQ56" s="15"/>
      <c r="AUR56" s="15"/>
      <c r="AUS56" s="15"/>
      <c r="AUT56" s="15"/>
      <c r="AUU56" s="15"/>
      <c r="AUV56" s="15"/>
      <c r="AUW56" s="15"/>
      <c r="AUX56" s="15"/>
      <c r="AUY56" s="15"/>
      <c r="AUZ56" s="15"/>
      <c r="AVA56" s="15"/>
      <c r="AVB56" s="15"/>
      <c r="AVC56" s="15"/>
      <c r="AVD56" s="15"/>
      <c r="AVE56" s="15"/>
      <c r="AVF56" s="15"/>
      <c r="AVG56" s="15"/>
      <c r="AVH56" s="15"/>
      <c r="AVI56" s="15"/>
      <c r="AVJ56" s="15"/>
      <c r="AVK56" s="15"/>
      <c r="AVL56" s="15"/>
      <c r="AVM56" s="15"/>
      <c r="AVN56" s="15"/>
      <c r="AVO56" s="15"/>
      <c r="AVP56" s="15"/>
      <c r="AVQ56" s="15"/>
      <c r="AVR56" s="15"/>
      <c r="AVS56" s="15"/>
      <c r="AVT56" s="15"/>
      <c r="AVU56" s="15"/>
      <c r="AVV56" s="15"/>
      <c r="AVW56" s="15"/>
      <c r="AVX56" s="15"/>
      <c r="AVY56" s="15"/>
      <c r="AVZ56" s="15"/>
      <c r="AWA56" s="15"/>
      <c r="AWB56" s="15"/>
      <c r="AWC56" s="15"/>
      <c r="AWD56" s="15"/>
      <c r="AWE56" s="15"/>
      <c r="AWF56" s="15"/>
      <c r="AWG56" s="15"/>
      <c r="AWH56" s="15"/>
      <c r="AWI56" s="15"/>
      <c r="AWJ56" s="15"/>
      <c r="AWK56" s="15"/>
      <c r="AWL56" s="15"/>
      <c r="AWM56" s="15"/>
      <c r="AWN56" s="15"/>
      <c r="AWO56" s="15"/>
      <c r="AWP56" s="15"/>
      <c r="AWQ56" s="15"/>
      <c r="AWR56" s="15"/>
      <c r="AWS56" s="15"/>
      <c r="AWT56" s="15"/>
      <c r="AWU56" s="15"/>
      <c r="AWV56" s="15"/>
      <c r="AWW56" s="15"/>
      <c r="AWX56" s="15"/>
      <c r="AWY56" s="15"/>
      <c r="AWZ56" s="15"/>
      <c r="AXA56" s="15"/>
      <c r="AXB56" s="15"/>
      <c r="AXC56" s="15"/>
      <c r="AXD56" s="15"/>
      <c r="AXE56" s="15"/>
      <c r="AXF56" s="15"/>
      <c r="AXG56" s="15"/>
      <c r="AXH56" s="15"/>
      <c r="AXI56" s="15"/>
      <c r="AXJ56" s="15"/>
      <c r="AXK56" s="15"/>
      <c r="AXL56" s="15"/>
      <c r="AXM56" s="15"/>
      <c r="AXN56" s="15"/>
      <c r="AXO56" s="15"/>
      <c r="AXP56" s="15"/>
      <c r="AXQ56" s="15"/>
      <c r="AXR56" s="15"/>
      <c r="AXS56" s="15"/>
      <c r="AXT56" s="15"/>
      <c r="AXU56" s="15"/>
      <c r="AXV56" s="15"/>
      <c r="AXW56" s="15"/>
      <c r="AXX56" s="15"/>
      <c r="AXY56" s="15"/>
      <c r="AXZ56" s="15"/>
      <c r="AYA56" s="15"/>
      <c r="AYB56" s="15"/>
      <c r="AYC56" s="15"/>
      <c r="AYD56" s="15"/>
      <c r="AYE56" s="15"/>
      <c r="AYF56" s="15"/>
      <c r="AYG56" s="15"/>
      <c r="AYH56" s="15"/>
      <c r="AYI56" s="15"/>
      <c r="AYJ56" s="15"/>
      <c r="AYK56" s="15"/>
      <c r="AYL56" s="15"/>
      <c r="AYM56" s="15"/>
      <c r="AYN56" s="15"/>
      <c r="AYO56" s="15"/>
      <c r="AYP56" s="15"/>
      <c r="AYQ56" s="15"/>
      <c r="AYR56" s="15"/>
      <c r="AYS56" s="15"/>
      <c r="AYT56" s="15"/>
      <c r="AYU56" s="15"/>
      <c r="AYV56" s="15"/>
      <c r="AYW56" s="15"/>
      <c r="AYX56" s="15"/>
      <c r="AYY56" s="15"/>
      <c r="AYZ56" s="15"/>
      <c r="AZA56" s="15"/>
      <c r="AZB56" s="15"/>
      <c r="AZC56" s="15"/>
      <c r="AZD56" s="15"/>
      <c r="AZE56" s="15"/>
      <c r="AZF56" s="15"/>
      <c r="AZG56" s="15"/>
      <c r="AZH56" s="15"/>
      <c r="AZI56" s="15"/>
      <c r="AZJ56" s="15"/>
      <c r="AZK56" s="15"/>
      <c r="AZL56" s="15"/>
      <c r="AZM56" s="15"/>
      <c r="AZN56" s="15"/>
      <c r="AZO56" s="15"/>
      <c r="AZP56" s="15"/>
      <c r="AZQ56" s="15"/>
      <c r="AZR56" s="15"/>
      <c r="AZS56" s="15"/>
      <c r="AZT56" s="15"/>
      <c r="AZU56" s="15"/>
      <c r="AZV56" s="15"/>
      <c r="AZW56" s="15"/>
      <c r="AZX56" s="15"/>
      <c r="AZY56" s="15"/>
      <c r="AZZ56" s="15"/>
      <c r="BAA56" s="15"/>
      <c r="BAB56" s="15"/>
      <c r="BAC56" s="15"/>
      <c r="BAD56" s="15"/>
      <c r="BAE56" s="15"/>
      <c r="BAF56" s="15"/>
      <c r="BAG56" s="15"/>
      <c r="BAH56" s="15"/>
      <c r="BAI56" s="15"/>
      <c r="BAJ56" s="15"/>
      <c r="BAK56" s="15"/>
      <c r="BAL56" s="15"/>
      <c r="BAM56" s="15"/>
      <c r="BAN56" s="15"/>
      <c r="BAO56" s="15"/>
      <c r="BAP56" s="15"/>
      <c r="BAQ56" s="15"/>
      <c r="BAR56" s="15"/>
      <c r="BAS56" s="15"/>
      <c r="BAT56" s="15"/>
      <c r="BAU56" s="15"/>
      <c r="BAV56" s="15"/>
      <c r="BAW56" s="15"/>
      <c r="BAX56" s="15"/>
      <c r="BAY56" s="15"/>
      <c r="BAZ56" s="15"/>
      <c r="BBA56" s="15"/>
      <c r="BBB56" s="15"/>
      <c r="BBC56" s="15"/>
      <c r="BBD56" s="15"/>
      <c r="BBE56" s="15"/>
      <c r="BBF56" s="15"/>
      <c r="BBG56" s="15"/>
      <c r="BBH56" s="15"/>
      <c r="BBI56" s="15"/>
      <c r="BBJ56" s="15"/>
      <c r="BBK56" s="15"/>
      <c r="BBL56" s="15"/>
      <c r="BBM56" s="15"/>
      <c r="BBN56" s="15"/>
      <c r="BBO56" s="15"/>
      <c r="BBP56" s="15"/>
      <c r="BBQ56" s="15"/>
      <c r="BBR56" s="15"/>
      <c r="BBS56" s="15"/>
      <c r="BBT56" s="15"/>
      <c r="BBU56" s="15"/>
      <c r="BBV56" s="15"/>
      <c r="BBW56" s="15"/>
      <c r="BBX56" s="15"/>
      <c r="BBY56" s="15"/>
      <c r="BBZ56" s="15"/>
      <c r="BCA56" s="15"/>
      <c r="BCB56" s="15"/>
      <c r="BCC56" s="15"/>
      <c r="BCD56" s="15"/>
      <c r="BCE56" s="15"/>
      <c r="BCF56" s="15"/>
      <c r="BCG56" s="15"/>
      <c r="BCH56" s="15"/>
      <c r="BCI56" s="15"/>
      <c r="BCJ56" s="15"/>
      <c r="BCK56" s="15"/>
      <c r="BCL56" s="15"/>
      <c r="BCM56" s="15"/>
      <c r="BCN56" s="15"/>
      <c r="BCO56" s="15"/>
      <c r="BCP56" s="15"/>
      <c r="BCQ56" s="15"/>
      <c r="BCR56" s="15"/>
      <c r="BCS56" s="15"/>
      <c r="BCT56" s="15"/>
      <c r="BCU56" s="15"/>
      <c r="BCV56" s="15"/>
      <c r="BCW56" s="15"/>
      <c r="BCX56" s="15"/>
      <c r="BCY56" s="15"/>
      <c r="BCZ56" s="15"/>
      <c r="BDA56" s="15"/>
      <c r="BDB56" s="15"/>
      <c r="BDC56" s="15"/>
      <c r="BDD56" s="15"/>
      <c r="BDE56" s="15"/>
      <c r="BDF56" s="15"/>
      <c r="BDG56" s="15"/>
      <c r="BDH56" s="15"/>
      <c r="BDI56" s="15"/>
      <c r="BDJ56" s="15"/>
      <c r="BDK56" s="15"/>
      <c r="BDL56" s="15"/>
      <c r="BDM56" s="15"/>
      <c r="BDN56" s="15"/>
      <c r="BDO56" s="15"/>
      <c r="BDP56" s="15"/>
      <c r="BDQ56" s="15"/>
      <c r="BDR56" s="15"/>
      <c r="BDS56" s="15"/>
      <c r="BDT56" s="15"/>
      <c r="BDU56" s="15"/>
      <c r="BDV56" s="15"/>
      <c r="BDW56" s="15"/>
      <c r="BDX56" s="15"/>
      <c r="BDY56" s="15"/>
      <c r="BDZ56" s="15"/>
      <c r="BEA56" s="15"/>
      <c r="BEB56" s="15"/>
      <c r="BEC56" s="15"/>
      <c r="BED56" s="15"/>
      <c r="BEE56" s="15"/>
      <c r="BEF56" s="15"/>
      <c r="BEG56" s="15"/>
      <c r="BEH56" s="15"/>
      <c r="BEI56" s="15"/>
      <c r="BEJ56" s="15"/>
      <c r="BEK56" s="15"/>
      <c r="BEL56" s="15"/>
      <c r="BEM56" s="15"/>
      <c r="BEN56" s="15"/>
      <c r="BEO56" s="15"/>
      <c r="BEP56" s="15"/>
      <c r="BEQ56" s="15"/>
      <c r="BER56" s="15"/>
      <c r="BES56" s="15"/>
      <c r="BET56" s="15"/>
      <c r="BEU56" s="15"/>
      <c r="BEV56" s="15"/>
      <c r="BEW56" s="15"/>
      <c r="BEX56" s="15"/>
      <c r="BEY56" s="15"/>
      <c r="BEZ56" s="15"/>
      <c r="BFA56" s="15"/>
      <c r="BFB56" s="15"/>
      <c r="BFC56" s="15"/>
      <c r="BFD56" s="15"/>
      <c r="BFE56" s="15"/>
      <c r="BFF56" s="15"/>
      <c r="BFG56" s="15"/>
      <c r="BFH56" s="15"/>
      <c r="BFI56" s="15"/>
      <c r="BFJ56" s="15"/>
      <c r="BFK56" s="15"/>
      <c r="BFL56" s="15"/>
      <c r="BFM56" s="15"/>
      <c r="BFN56" s="15"/>
      <c r="BFO56" s="15"/>
      <c r="BFP56" s="15"/>
      <c r="BFQ56" s="15"/>
      <c r="BFR56" s="15"/>
      <c r="BFS56" s="15"/>
      <c r="BFT56" s="15"/>
      <c r="BFU56" s="15"/>
      <c r="BFV56" s="15"/>
      <c r="BFW56" s="15"/>
      <c r="BFX56" s="15"/>
      <c r="BFY56" s="15"/>
      <c r="BFZ56" s="15"/>
      <c r="BGA56" s="15"/>
      <c r="BGB56" s="15"/>
      <c r="BGC56" s="15"/>
      <c r="BGD56" s="15"/>
      <c r="BGE56" s="15"/>
      <c r="BGF56" s="15"/>
      <c r="BGG56" s="15"/>
      <c r="BGH56" s="15"/>
      <c r="BGI56" s="15"/>
      <c r="BGJ56" s="15"/>
      <c r="BGK56" s="15"/>
      <c r="BGL56" s="15"/>
      <c r="BGM56" s="15"/>
      <c r="BGN56" s="15"/>
      <c r="BGO56" s="15"/>
      <c r="BGP56" s="15"/>
      <c r="BGQ56" s="15"/>
      <c r="BGR56" s="15"/>
      <c r="BGS56" s="15"/>
      <c r="BGT56" s="15"/>
      <c r="BGU56" s="15"/>
      <c r="BGV56" s="15"/>
      <c r="BGW56" s="15"/>
      <c r="BGX56" s="15"/>
      <c r="BGY56" s="15"/>
      <c r="BGZ56" s="15"/>
      <c r="BHA56" s="15"/>
      <c r="BHB56" s="15"/>
      <c r="BHC56" s="15"/>
      <c r="BHD56" s="15"/>
      <c r="BHE56" s="15"/>
      <c r="BHF56" s="15"/>
      <c r="BHG56" s="15"/>
      <c r="BHH56" s="15"/>
      <c r="BHI56" s="15"/>
      <c r="BHJ56" s="15"/>
      <c r="BHK56" s="15"/>
      <c r="BHL56" s="15"/>
      <c r="BHM56" s="15"/>
      <c r="BHN56" s="15"/>
      <c r="BHO56" s="15"/>
      <c r="BHP56" s="15"/>
      <c r="BHQ56" s="15"/>
      <c r="BHR56" s="15"/>
      <c r="BHS56" s="15"/>
      <c r="BHT56" s="15"/>
      <c r="BHU56" s="15"/>
      <c r="BHV56" s="15"/>
      <c r="BHW56" s="15"/>
      <c r="BHX56" s="15"/>
      <c r="BHY56" s="15"/>
      <c r="BHZ56" s="15"/>
      <c r="BIA56" s="15"/>
      <c r="BIB56" s="15"/>
      <c r="BIC56" s="15"/>
      <c r="BID56" s="15"/>
      <c r="BIE56" s="15"/>
      <c r="BIF56" s="15"/>
      <c r="BIG56" s="15"/>
      <c r="BIH56" s="15"/>
      <c r="BII56" s="15"/>
      <c r="BIJ56" s="15"/>
      <c r="BIK56" s="15"/>
      <c r="BIL56" s="15"/>
      <c r="BIM56" s="15"/>
      <c r="BIN56" s="15"/>
      <c r="BIO56" s="15"/>
      <c r="BIP56" s="15"/>
      <c r="BIQ56" s="15"/>
      <c r="BIR56" s="15"/>
      <c r="BIS56" s="15"/>
      <c r="BIT56" s="15"/>
      <c r="BIU56" s="15"/>
      <c r="BIV56" s="15"/>
      <c r="BIW56" s="15"/>
      <c r="BIX56" s="15"/>
      <c r="BIY56" s="15"/>
      <c r="BIZ56" s="15"/>
      <c r="BJA56" s="15"/>
      <c r="BJB56" s="15"/>
      <c r="BJC56" s="15"/>
      <c r="BJD56" s="15"/>
      <c r="BJE56" s="15"/>
      <c r="BJF56" s="15"/>
      <c r="BJG56" s="15"/>
      <c r="BJH56" s="15"/>
      <c r="BJI56" s="15"/>
      <c r="BJJ56" s="15"/>
      <c r="BJK56" s="15"/>
      <c r="BJL56" s="15"/>
      <c r="BJM56" s="15"/>
      <c r="BJN56" s="15"/>
      <c r="BJO56" s="15"/>
      <c r="BJP56" s="15"/>
      <c r="BJQ56" s="15"/>
      <c r="BJR56" s="15"/>
      <c r="BJS56" s="15"/>
      <c r="BJT56" s="15"/>
      <c r="BJU56" s="15"/>
      <c r="BJV56" s="15"/>
      <c r="BJW56" s="15"/>
      <c r="BJX56" s="15"/>
      <c r="BJY56" s="15"/>
      <c r="BJZ56" s="15"/>
      <c r="BKA56" s="15"/>
      <c r="BKB56" s="15"/>
      <c r="BKC56" s="15"/>
      <c r="BKD56" s="15"/>
      <c r="BKE56" s="15"/>
      <c r="BKF56" s="15"/>
      <c r="BKG56" s="15"/>
      <c r="BKH56" s="15"/>
      <c r="BKI56" s="15"/>
      <c r="BKJ56" s="15"/>
      <c r="BKK56" s="15"/>
      <c r="BKL56" s="15"/>
      <c r="BKM56" s="15"/>
      <c r="BKN56" s="15"/>
      <c r="BKO56" s="15"/>
      <c r="BKP56" s="15"/>
      <c r="BKQ56" s="15"/>
      <c r="BKR56" s="15"/>
      <c r="BKS56" s="15"/>
      <c r="BKT56" s="15"/>
      <c r="BKU56" s="15"/>
      <c r="BKV56" s="15"/>
      <c r="BKW56" s="15"/>
      <c r="BKX56" s="15"/>
      <c r="BKY56" s="15"/>
      <c r="BKZ56" s="15"/>
      <c r="BLA56" s="15"/>
      <c r="BLB56" s="15"/>
      <c r="BLC56" s="15"/>
      <c r="BLD56" s="15"/>
      <c r="BLE56" s="15"/>
      <c r="BLF56" s="15"/>
      <c r="BLG56" s="15"/>
      <c r="BLH56" s="15"/>
      <c r="BLI56" s="15"/>
      <c r="BLJ56" s="15"/>
      <c r="BLK56" s="15"/>
      <c r="BLL56" s="15"/>
      <c r="BLM56" s="15"/>
      <c r="BLN56" s="15"/>
      <c r="BLO56" s="15"/>
      <c r="BLP56" s="15"/>
      <c r="BLQ56" s="15"/>
      <c r="BLR56" s="15"/>
      <c r="BLS56" s="15"/>
      <c r="BLT56" s="15"/>
      <c r="BLU56" s="15"/>
      <c r="BLV56" s="15"/>
      <c r="BLW56" s="15"/>
      <c r="BLX56" s="15"/>
      <c r="BLY56" s="15"/>
      <c r="BLZ56" s="15"/>
      <c r="BMA56" s="15"/>
      <c r="BMB56" s="15"/>
      <c r="BMC56" s="15"/>
      <c r="BMD56" s="15"/>
      <c r="BME56" s="15"/>
      <c r="BMF56" s="15"/>
      <c r="BMG56" s="15"/>
      <c r="BMH56" s="15"/>
      <c r="BMI56" s="15"/>
      <c r="BMJ56" s="15"/>
      <c r="BMK56" s="15"/>
      <c r="BML56" s="15"/>
      <c r="BMM56" s="15"/>
      <c r="BMN56" s="15"/>
      <c r="BMO56" s="15"/>
      <c r="BMP56" s="15"/>
      <c r="BMQ56" s="15"/>
      <c r="BMR56" s="15"/>
      <c r="BMS56" s="15"/>
      <c r="BMT56" s="15"/>
      <c r="BMU56" s="15"/>
      <c r="BMV56" s="15"/>
      <c r="BMW56" s="15"/>
      <c r="BMX56" s="15"/>
      <c r="BMY56" s="15"/>
      <c r="BMZ56" s="15"/>
      <c r="BNA56" s="15"/>
      <c r="BNB56" s="15"/>
      <c r="BNC56" s="15"/>
      <c r="BND56" s="15"/>
      <c r="BNE56" s="15"/>
      <c r="BNF56" s="15"/>
      <c r="BNG56" s="15"/>
      <c r="BNH56" s="15"/>
      <c r="BNI56" s="15"/>
      <c r="BNJ56" s="15"/>
      <c r="BNK56" s="15"/>
      <c r="BNL56" s="15"/>
      <c r="BNM56" s="15"/>
      <c r="BNN56" s="15"/>
      <c r="BNO56" s="15"/>
      <c r="BNP56" s="15"/>
      <c r="BNQ56" s="15"/>
      <c r="BNR56" s="15"/>
      <c r="BNS56" s="15"/>
      <c r="BNT56" s="15"/>
      <c r="BNU56" s="15"/>
      <c r="BNV56" s="15"/>
      <c r="BNW56" s="15"/>
      <c r="BNX56" s="15"/>
      <c r="BNY56" s="15"/>
      <c r="BNZ56" s="15"/>
      <c r="BOA56" s="15"/>
      <c r="BOB56" s="15"/>
      <c r="BOC56" s="15"/>
      <c r="BOD56" s="15"/>
      <c r="BOE56" s="15"/>
      <c r="BOF56" s="15"/>
      <c r="BOG56" s="15"/>
      <c r="BOH56" s="15"/>
      <c r="BOI56" s="15"/>
      <c r="BOJ56" s="15"/>
      <c r="BOK56" s="15"/>
      <c r="BOL56" s="15"/>
      <c r="BOM56" s="15"/>
      <c r="BON56" s="15"/>
      <c r="BOO56" s="15"/>
      <c r="BOP56" s="15"/>
      <c r="BOQ56" s="15"/>
      <c r="BOR56" s="15"/>
      <c r="BOS56" s="15"/>
      <c r="BOT56" s="15"/>
      <c r="BOU56" s="15"/>
      <c r="BOV56" s="15"/>
      <c r="BOW56" s="15"/>
      <c r="BOX56" s="15"/>
      <c r="BOY56" s="15"/>
      <c r="BOZ56" s="15"/>
      <c r="BPA56" s="15"/>
      <c r="BPB56" s="15"/>
      <c r="BPC56" s="15"/>
      <c r="BPD56" s="15"/>
      <c r="BPE56" s="15"/>
      <c r="BPF56" s="15"/>
      <c r="BPG56" s="15"/>
      <c r="BPH56" s="15"/>
      <c r="BPI56" s="15"/>
      <c r="BPJ56" s="15"/>
      <c r="BPK56" s="15"/>
      <c r="BPL56" s="15"/>
      <c r="BPM56" s="15"/>
      <c r="BPN56" s="15"/>
      <c r="BPO56" s="15"/>
      <c r="BPP56" s="15"/>
      <c r="BPQ56" s="15"/>
      <c r="BPR56" s="15"/>
      <c r="BPS56" s="15"/>
      <c r="BPT56" s="15"/>
      <c r="BPU56" s="15"/>
      <c r="BPV56" s="15"/>
      <c r="BPW56" s="15"/>
      <c r="BPX56" s="15"/>
      <c r="BPY56" s="15"/>
      <c r="BPZ56" s="15"/>
      <c r="BQA56" s="15"/>
      <c r="BQB56" s="15"/>
      <c r="BQC56" s="15"/>
      <c r="BQD56" s="15"/>
      <c r="BQE56" s="15"/>
      <c r="BQF56" s="15"/>
      <c r="BQG56" s="15"/>
      <c r="BQH56" s="15"/>
      <c r="BQI56" s="15"/>
      <c r="BQJ56" s="15"/>
      <c r="BQK56" s="15"/>
      <c r="BQL56" s="15"/>
      <c r="BQM56" s="15"/>
      <c r="BQN56" s="15"/>
      <c r="BQO56" s="15"/>
      <c r="BQP56" s="15"/>
      <c r="BQQ56" s="15"/>
      <c r="BQR56" s="15"/>
      <c r="BQS56" s="15"/>
      <c r="BQT56" s="15"/>
      <c r="BQU56" s="15"/>
      <c r="BQV56" s="15"/>
      <c r="BQW56" s="15"/>
      <c r="BQX56" s="15"/>
      <c r="BQY56" s="15"/>
      <c r="BQZ56" s="15"/>
      <c r="BRA56" s="15"/>
      <c r="BRB56" s="15"/>
      <c r="BRC56" s="15"/>
      <c r="BRD56" s="15"/>
      <c r="BRE56" s="15"/>
      <c r="BRF56" s="15"/>
      <c r="BRG56" s="15"/>
      <c r="BRH56" s="15"/>
      <c r="BRI56" s="15"/>
      <c r="BRJ56" s="15"/>
      <c r="BRK56" s="15"/>
      <c r="BRL56" s="15"/>
      <c r="BRM56" s="15"/>
      <c r="BRN56" s="15"/>
      <c r="BRO56" s="15"/>
      <c r="BRP56" s="15"/>
      <c r="BRQ56" s="15"/>
      <c r="BRR56" s="15"/>
      <c r="BRS56" s="15"/>
      <c r="BRT56" s="15"/>
      <c r="BRU56" s="15"/>
      <c r="BRV56" s="15"/>
      <c r="BRW56" s="15"/>
      <c r="BRX56" s="15"/>
      <c r="BRY56" s="15"/>
      <c r="BRZ56" s="15"/>
      <c r="BSA56" s="15"/>
      <c r="BSB56" s="15"/>
      <c r="BSC56" s="15"/>
      <c r="BSD56" s="15"/>
      <c r="BSE56" s="15"/>
      <c r="BSF56" s="15"/>
      <c r="BSG56" s="15"/>
      <c r="BSH56" s="15"/>
      <c r="BSI56" s="15"/>
      <c r="BSJ56" s="15"/>
      <c r="BSK56" s="15"/>
      <c r="BSL56" s="15"/>
      <c r="BSM56" s="15"/>
      <c r="BSN56" s="15"/>
      <c r="BSO56" s="15"/>
      <c r="BSP56" s="15"/>
      <c r="BSQ56" s="15"/>
      <c r="BSR56" s="15"/>
      <c r="BSS56" s="15"/>
      <c r="BST56" s="15"/>
      <c r="BSU56" s="15"/>
      <c r="BSV56" s="15"/>
      <c r="BSW56" s="15"/>
      <c r="BSX56" s="15"/>
      <c r="BSY56" s="15"/>
      <c r="BSZ56" s="15"/>
      <c r="BTA56" s="15"/>
      <c r="BTB56" s="15"/>
      <c r="BTC56" s="15"/>
      <c r="BTD56" s="15"/>
      <c r="BTE56" s="15"/>
      <c r="BTF56" s="15"/>
      <c r="BTG56" s="15"/>
      <c r="BTH56" s="15"/>
      <c r="BTI56" s="15"/>
      <c r="BTJ56" s="15"/>
      <c r="BTK56" s="15"/>
      <c r="BTL56" s="15"/>
      <c r="BTM56" s="15"/>
      <c r="BTN56" s="15"/>
      <c r="BTO56" s="15"/>
      <c r="BTP56" s="15"/>
      <c r="BTQ56" s="15"/>
      <c r="BTR56" s="15"/>
      <c r="BTS56" s="15"/>
      <c r="BTT56" s="15"/>
      <c r="BTU56" s="15"/>
      <c r="BTV56" s="15"/>
      <c r="BTW56" s="15"/>
      <c r="BTX56" s="15"/>
      <c r="BTY56" s="15"/>
      <c r="BTZ56" s="15"/>
      <c r="BUA56" s="15"/>
      <c r="BUB56" s="15"/>
      <c r="BUC56" s="15"/>
      <c r="BUD56" s="15"/>
      <c r="BUE56" s="15"/>
      <c r="BUF56" s="15"/>
      <c r="BUG56" s="15"/>
      <c r="BUH56" s="15"/>
      <c r="BUI56" s="15"/>
      <c r="BUJ56" s="15"/>
      <c r="BUK56" s="15"/>
      <c r="BUL56" s="15"/>
      <c r="BUM56" s="15"/>
      <c r="BUN56" s="15"/>
      <c r="BUO56" s="15"/>
      <c r="BUP56" s="15"/>
      <c r="BUQ56" s="15"/>
      <c r="BUR56" s="15"/>
      <c r="BUS56" s="15"/>
      <c r="BUT56" s="15"/>
      <c r="BUU56" s="15"/>
      <c r="BUV56" s="15"/>
      <c r="BUW56" s="15"/>
      <c r="BUX56" s="15"/>
      <c r="BUY56" s="15"/>
      <c r="BUZ56" s="15"/>
      <c r="BVA56" s="15"/>
      <c r="BVB56" s="15"/>
      <c r="BVC56" s="15"/>
      <c r="BVD56" s="15"/>
      <c r="BVE56" s="15"/>
      <c r="BVF56" s="15"/>
      <c r="BVG56" s="15"/>
      <c r="BVH56" s="15"/>
      <c r="BVI56" s="15"/>
      <c r="BVJ56" s="15"/>
      <c r="BVK56" s="15"/>
      <c r="BVL56" s="15"/>
      <c r="BVM56" s="15"/>
      <c r="BVN56" s="15"/>
      <c r="BVO56" s="15"/>
      <c r="BVP56" s="15"/>
      <c r="BVQ56" s="15"/>
      <c r="BVR56" s="15"/>
      <c r="BVS56" s="15"/>
      <c r="BVT56" s="15"/>
      <c r="BVU56" s="15"/>
      <c r="BVV56" s="15"/>
      <c r="BVW56" s="15"/>
      <c r="BVX56" s="15"/>
      <c r="BVY56" s="15"/>
      <c r="BVZ56" s="15"/>
      <c r="BWA56" s="15"/>
      <c r="BWB56" s="15"/>
      <c r="BWC56" s="15"/>
      <c r="BWD56" s="15"/>
      <c r="BWE56" s="15"/>
      <c r="BWF56" s="15"/>
      <c r="BWG56" s="15"/>
      <c r="BWH56" s="15"/>
      <c r="BWI56" s="15"/>
      <c r="BWJ56" s="15"/>
      <c r="BWK56" s="15"/>
      <c r="BWL56" s="15"/>
      <c r="BWM56" s="15"/>
      <c r="BWN56" s="15"/>
      <c r="BWO56" s="15"/>
      <c r="BWP56" s="15"/>
      <c r="BWQ56" s="15"/>
      <c r="BWR56" s="15"/>
      <c r="BWS56" s="15"/>
      <c r="BWT56" s="15"/>
      <c r="BWU56" s="15"/>
      <c r="BWV56" s="15"/>
      <c r="BWW56" s="15"/>
      <c r="BWX56" s="15"/>
      <c r="BWY56" s="15"/>
      <c r="BWZ56" s="15"/>
      <c r="BXA56" s="15"/>
      <c r="BXB56" s="15"/>
      <c r="BXC56" s="15"/>
      <c r="BXD56" s="15"/>
      <c r="BXE56" s="15"/>
      <c r="BXF56" s="15"/>
      <c r="BXG56" s="15"/>
      <c r="BXH56" s="15"/>
      <c r="BXI56" s="15"/>
      <c r="BXJ56" s="15"/>
      <c r="BXK56" s="15"/>
      <c r="BXL56" s="15"/>
      <c r="BXM56" s="15"/>
      <c r="BXN56" s="15"/>
      <c r="BXO56" s="15"/>
      <c r="BXP56" s="15"/>
      <c r="BXQ56" s="15"/>
      <c r="BXR56" s="15"/>
      <c r="BXS56" s="15"/>
      <c r="BXT56" s="15"/>
      <c r="BXU56" s="15"/>
      <c r="BXV56" s="15"/>
      <c r="BXW56" s="15"/>
      <c r="BXX56" s="15"/>
      <c r="BXY56" s="15"/>
      <c r="BXZ56" s="15"/>
      <c r="BYA56" s="15"/>
      <c r="BYB56" s="15"/>
      <c r="BYC56" s="15"/>
      <c r="BYD56" s="15"/>
      <c r="BYE56" s="15"/>
      <c r="BYF56" s="15"/>
      <c r="BYG56" s="15"/>
      <c r="BYH56" s="15"/>
      <c r="BYI56" s="15"/>
      <c r="BYJ56" s="15"/>
      <c r="BYK56" s="15"/>
      <c r="BYL56" s="15"/>
      <c r="BYM56" s="15"/>
      <c r="BYN56" s="15"/>
      <c r="BYO56" s="15"/>
      <c r="BYP56" s="15"/>
      <c r="BYQ56" s="15"/>
      <c r="BYR56" s="15"/>
      <c r="BYS56" s="15"/>
      <c r="BYT56" s="15"/>
      <c r="BYU56" s="15"/>
      <c r="BYV56" s="15"/>
      <c r="BYW56" s="15"/>
      <c r="BYX56" s="15"/>
      <c r="BYY56" s="15"/>
      <c r="BYZ56" s="15"/>
      <c r="BZA56" s="15"/>
      <c r="BZB56" s="15"/>
      <c r="BZC56" s="15"/>
      <c r="BZD56" s="15"/>
      <c r="BZE56" s="15"/>
      <c r="BZF56" s="15"/>
      <c r="BZG56" s="15"/>
      <c r="BZH56" s="15"/>
      <c r="BZI56" s="15"/>
      <c r="BZJ56" s="15"/>
      <c r="BZK56" s="15"/>
      <c r="BZL56" s="15"/>
      <c r="BZM56" s="15"/>
      <c r="BZN56" s="15"/>
      <c r="BZO56" s="15"/>
      <c r="BZP56" s="15"/>
      <c r="BZQ56" s="15"/>
      <c r="BZR56" s="15"/>
      <c r="BZS56" s="15"/>
      <c r="BZT56" s="15"/>
      <c r="BZU56" s="15"/>
      <c r="BZV56" s="15"/>
      <c r="BZW56" s="15"/>
      <c r="BZX56" s="15"/>
      <c r="BZY56" s="15"/>
      <c r="BZZ56" s="15"/>
      <c r="CAA56" s="15"/>
      <c r="CAB56" s="15"/>
      <c r="CAC56" s="15"/>
      <c r="CAD56" s="15"/>
      <c r="CAE56" s="15"/>
      <c r="CAF56" s="15"/>
      <c r="CAG56" s="15"/>
      <c r="CAH56" s="15"/>
      <c r="CAI56" s="15"/>
      <c r="CAJ56" s="15"/>
      <c r="CAK56" s="15"/>
      <c r="CAL56" s="15"/>
      <c r="CAM56" s="15"/>
      <c r="CAN56" s="15"/>
      <c r="CAO56" s="15"/>
      <c r="CAP56" s="15"/>
      <c r="CAQ56" s="15"/>
      <c r="CAR56" s="15"/>
      <c r="CAS56" s="15"/>
      <c r="CAT56" s="15"/>
      <c r="CAU56" s="15"/>
      <c r="CAV56" s="15"/>
      <c r="CAW56" s="15"/>
      <c r="CAX56" s="15"/>
      <c r="CAY56" s="15"/>
      <c r="CAZ56" s="15"/>
      <c r="CBA56" s="15"/>
      <c r="CBB56" s="15"/>
      <c r="CBC56" s="15"/>
      <c r="CBD56" s="15"/>
      <c r="CBE56" s="15"/>
      <c r="CBF56" s="15"/>
      <c r="CBG56" s="15"/>
      <c r="CBH56" s="15"/>
      <c r="CBI56" s="15"/>
      <c r="CBJ56" s="15"/>
      <c r="CBK56" s="15"/>
      <c r="CBL56" s="15"/>
      <c r="CBM56" s="15"/>
      <c r="CBN56" s="15"/>
      <c r="CBO56" s="15"/>
      <c r="CBP56" s="15"/>
      <c r="CBQ56" s="15"/>
      <c r="CBR56" s="15"/>
      <c r="CBS56" s="15"/>
      <c r="CBT56" s="15"/>
      <c r="CBU56" s="15"/>
      <c r="CBV56" s="15"/>
      <c r="CBW56" s="15"/>
      <c r="CBX56" s="15"/>
      <c r="CBY56" s="15"/>
      <c r="CBZ56" s="15"/>
      <c r="CCA56" s="15"/>
      <c r="CCB56" s="15"/>
      <c r="CCC56" s="15"/>
      <c r="CCD56" s="15"/>
      <c r="CCE56" s="15"/>
      <c r="CCF56" s="15"/>
      <c r="CCG56" s="15"/>
      <c r="CCH56" s="15"/>
      <c r="CCI56" s="15"/>
      <c r="CCJ56" s="15"/>
      <c r="CCK56" s="15"/>
      <c r="CCL56" s="15"/>
      <c r="CCM56" s="15"/>
      <c r="CCN56" s="15"/>
      <c r="CCO56" s="15"/>
      <c r="CCP56" s="15"/>
      <c r="CCQ56" s="15"/>
      <c r="CCR56" s="15"/>
      <c r="CCS56" s="15"/>
      <c r="CCT56" s="15"/>
      <c r="CCU56" s="15"/>
      <c r="CCV56" s="15"/>
      <c r="CCW56" s="15"/>
      <c r="CCX56" s="15"/>
      <c r="CCY56" s="15"/>
      <c r="CCZ56" s="15"/>
      <c r="CDA56" s="15"/>
      <c r="CDB56" s="15"/>
      <c r="CDC56" s="15"/>
      <c r="CDD56" s="15"/>
      <c r="CDE56" s="15"/>
      <c r="CDF56" s="15"/>
      <c r="CDG56" s="15"/>
      <c r="CDH56" s="15"/>
      <c r="CDI56" s="15"/>
      <c r="CDJ56" s="15"/>
      <c r="CDK56" s="15"/>
      <c r="CDL56" s="15"/>
      <c r="CDM56" s="15"/>
      <c r="CDN56" s="15"/>
      <c r="CDO56" s="15"/>
      <c r="CDP56" s="15"/>
      <c r="CDQ56" s="15"/>
      <c r="CDR56" s="15"/>
      <c r="CDS56" s="15"/>
      <c r="CDT56" s="15"/>
      <c r="CDU56" s="15"/>
      <c r="CDV56" s="15"/>
      <c r="CDW56" s="15"/>
      <c r="CDX56" s="15"/>
      <c r="CDY56" s="15"/>
      <c r="CDZ56" s="15"/>
      <c r="CEA56" s="15"/>
      <c r="CEB56" s="15"/>
      <c r="CEC56" s="15"/>
      <c r="CED56" s="15"/>
      <c r="CEE56" s="15"/>
      <c r="CEF56" s="15"/>
      <c r="CEG56" s="15"/>
      <c r="CEH56" s="15"/>
      <c r="CEI56" s="15"/>
      <c r="CEJ56" s="15"/>
      <c r="CEK56" s="15"/>
      <c r="CEL56" s="15"/>
      <c r="CEM56" s="15"/>
      <c r="CEN56" s="15"/>
      <c r="CEO56" s="15"/>
      <c r="CEP56" s="15"/>
      <c r="CEQ56" s="15"/>
      <c r="CER56" s="15"/>
      <c r="CES56" s="15"/>
      <c r="CET56" s="15"/>
      <c r="CEU56" s="15"/>
      <c r="CEV56" s="15"/>
      <c r="CEW56" s="15"/>
      <c r="CEX56" s="15"/>
      <c r="CEY56" s="15"/>
      <c r="CEZ56" s="15"/>
      <c r="CFA56" s="15"/>
      <c r="CFB56" s="15"/>
      <c r="CFC56" s="15"/>
      <c r="CFD56" s="15"/>
      <c r="CFE56" s="15"/>
      <c r="CFF56" s="15"/>
      <c r="CFG56" s="15"/>
      <c r="CFH56" s="15"/>
      <c r="CFI56" s="15"/>
      <c r="CFJ56" s="15"/>
      <c r="CFK56" s="15"/>
      <c r="CFL56" s="15"/>
      <c r="CFM56" s="15"/>
      <c r="CFN56" s="15"/>
      <c r="CFO56" s="15"/>
      <c r="CFP56" s="15"/>
      <c r="CFQ56" s="15"/>
      <c r="CFR56" s="15"/>
      <c r="CFS56" s="15"/>
      <c r="CFT56" s="15"/>
      <c r="CFU56" s="15"/>
      <c r="CFV56" s="15"/>
      <c r="CFW56" s="15"/>
      <c r="CFX56" s="15"/>
      <c r="CFY56" s="15"/>
      <c r="CFZ56" s="15"/>
      <c r="CGA56" s="15"/>
      <c r="CGB56" s="15"/>
      <c r="CGC56" s="15"/>
      <c r="CGD56" s="15"/>
      <c r="CGE56" s="15"/>
      <c r="CGF56" s="15"/>
      <c r="CGG56" s="15"/>
      <c r="CGH56" s="15"/>
      <c r="CGI56" s="15"/>
      <c r="CGJ56" s="15"/>
      <c r="CGK56" s="15"/>
      <c r="CGL56" s="15"/>
      <c r="CGM56" s="15"/>
      <c r="CGN56" s="15"/>
      <c r="CGO56" s="15"/>
      <c r="CGP56" s="15"/>
      <c r="CGQ56" s="15"/>
      <c r="CGR56" s="15"/>
      <c r="CGS56" s="15"/>
      <c r="CGT56" s="15"/>
      <c r="CGU56" s="15"/>
      <c r="CGV56" s="15"/>
      <c r="CGW56" s="15"/>
      <c r="CGX56" s="15"/>
      <c r="CGY56" s="15"/>
      <c r="CGZ56" s="15"/>
      <c r="CHA56" s="15"/>
      <c r="CHB56" s="15"/>
      <c r="CHC56" s="15"/>
      <c r="CHD56" s="15"/>
      <c r="CHE56" s="15"/>
      <c r="CHF56" s="15"/>
      <c r="CHG56" s="15"/>
      <c r="CHH56" s="15"/>
      <c r="CHI56" s="15"/>
      <c r="CHJ56" s="15"/>
      <c r="CHK56" s="15"/>
      <c r="CHL56" s="15"/>
      <c r="CHM56" s="15"/>
      <c r="CHN56" s="15"/>
      <c r="CHO56" s="15"/>
      <c r="CHP56" s="15"/>
      <c r="CHQ56" s="15"/>
      <c r="CHR56" s="15"/>
      <c r="CHS56" s="15"/>
      <c r="CHT56" s="15"/>
      <c r="CHU56" s="15"/>
      <c r="CHV56" s="15"/>
      <c r="CHW56" s="15"/>
      <c r="CHX56" s="15"/>
      <c r="CHY56" s="15"/>
      <c r="CHZ56" s="15"/>
      <c r="CIA56" s="15"/>
      <c r="CIB56" s="15"/>
      <c r="CIC56" s="15"/>
      <c r="CID56" s="15"/>
      <c r="CIE56" s="15"/>
      <c r="CIF56" s="15"/>
      <c r="CIG56" s="15"/>
      <c r="CIH56" s="15"/>
      <c r="CII56" s="15"/>
      <c r="CIJ56" s="15"/>
      <c r="CIK56" s="15"/>
      <c r="CIL56" s="15"/>
      <c r="CIM56" s="15"/>
      <c r="CIN56" s="15"/>
      <c r="CIO56" s="15"/>
      <c r="CIP56" s="15"/>
      <c r="CIQ56" s="15"/>
      <c r="CIR56" s="15"/>
      <c r="CIS56" s="15"/>
      <c r="CIT56" s="15"/>
      <c r="CIU56" s="15"/>
      <c r="CIV56" s="15"/>
      <c r="CIW56" s="15"/>
      <c r="CIX56" s="15"/>
      <c r="CIY56" s="15"/>
      <c r="CIZ56" s="15"/>
      <c r="CJA56" s="15"/>
      <c r="CJB56" s="15"/>
      <c r="CJC56" s="15"/>
      <c r="CJD56" s="15"/>
      <c r="CJE56" s="15"/>
      <c r="CJF56" s="15"/>
      <c r="CJG56" s="15"/>
      <c r="CJH56" s="15"/>
      <c r="CJI56" s="15"/>
      <c r="CJJ56" s="15"/>
      <c r="CJK56" s="15"/>
      <c r="CJL56" s="15"/>
      <c r="CJM56" s="15"/>
      <c r="CJN56" s="15"/>
      <c r="CJO56" s="15"/>
      <c r="CJP56" s="15"/>
      <c r="CJQ56" s="15"/>
      <c r="CJR56" s="15"/>
      <c r="CJS56" s="15"/>
      <c r="CJT56" s="15"/>
      <c r="CJU56" s="15"/>
      <c r="CJV56" s="15"/>
      <c r="CJW56" s="15"/>
      <c r="CJX56" s="15"/>
      <c r="CJY56" s="15"/>
      <c r="CJZ56" s="15"/>
      <c r="CKA56" s="15"/>
      <c r="CKB56" s="15"/>
      <c r="CKC56" s="15"/>
      <c r="CKD56" s="15"/>
      <c r="CKE56" s="15"/>
      <c r="CKF56" s="15"/>
      <c r="CKG56" s="15"/>
      <c r="CKH56" s="15"/>
      <c r="CKI56" s="15"/>
      <c r="CKJ56" s="15"/>
      <c r="CKK56" s="15"/>
      <c r="CKL56" s="15"/>
      <c r="CKM56" s="15"/>
      <c r="CKN56" s="15"/>
      <c r="CKO56" s="15"/>
      <c r="CKP56" s="15"/>
      <c r="CKQ56" s="15"/>
      <c r="CKR56" s="15"/>
      <c r="CKS56" s="15"/>
      <c r="CKT56" s="15"/>
      <c r="CKU56" s="15"/>
      <c r="CKV56" s="15"/>
      <c r="CKW56" s="15"/>
      <c r="CKX56" s="15"/>
      <c r="CKY56" s="15"/>
      <c r="CKZ56" s="15"/>
      <c r="CLA56" s="15"/>
      <c r="CLB56" s="15"/>
      <c r="CLC56" s="15"/>
      <c r="CLD56" s="15"/>
      <c r="CLE56" s="15"/>
      <c r="CLF56" s="15"/>
      <c r="CLG56" s="15"/>
      <c r="CLH56" s="15"/>
      <c r="CLI56" s="15"/>
      <c r="CLJ56" s="15"/>
      <c r="CLK56" s="15"/>
      <c r="CLL56" s="15"/>
      <c r="CLM56" s="15"/>
      <c r="CLN56" s="15"/>
      <c r="CLO56" s="15"/>
      <c r="CLP56" s="15"/>
      <c r="CLQ56" s="15"/>
      <c r="CLR56" s="15"/>
      <c r="CLS56" s="15"/>
      <c r="CLT56" s="15"/>
      <c r="CLU56" s="15"/>
      <c r="CLV56" s="15"/>
      <c r="CLW56" s="15"/>
      <c r="CLX56" s="15"/>
      <c r="CLY56" s="15"/>
      <c r="CLZ56" s="15"/>
      <c r="CMA56" s="15"/>
      <c r="CMB56" s="15"/>
      <c r="CMC56" s="15"/>
      <c r="CMD56" s="15"/>
      <c r="CME56" s="15"/>
      <c r="CMF56" s="15"/>
      <c r="CMG56" s="15"/>
      <c r="CMH56" s="15"/>
      <c r="CMI56" s="15"/>
      <c r="CMJ56" s="15"/>
      <c r="CMK56" s="15"/>
      <c r="CML56" s="15"/>
      <c r="CMM56" s="15"/>
      <c r="CMN56" s="15"/>
      <c r="CMO56" s="15"/>
      <c r="CMP56" s="15"/>
      <c r="CMQ56" s="15"/>
      <c r="CMR56" s="15"/>
      <c r="CMS56" s="15"/>
      <c r="CMT56" s="15"/>
      <c r="CMU56" s="15"/>
      <c r="CMV56" s="15"/>
      <c r="CMW56" s="15"/>
      <c r="CMX56" s="15"/>
      <c r="CMY56" s="15"/>
      <c r="CMZ56" s="15"/>
      <c r="CNA56" s="15"/>
      <c r="CNB56" s="15"/>
      <c r="CNC56" s="15"/>
      <c r="CND56" s="15"/>
      <c r="CNE56" s="15"/>
      <c r="CNF56" s="15"/>
      <c r="CNG56" s="15"/>
      <c r="CNH56" s="15"/>
      <c r="CNI56" s="15"/>
      <c r="CNJ56" s="15"/>
      <c r="CNK56" s="15"/>
      <c r="CNL56" s="15"/>
      <c r="CNM56" s="15"/>
      <c r="CNN56" s="15"/>
      <c r="CNO56" s="15"/>
      <c r="CNP56" s="15"/>
      <c r="CNQ56" s="15"/>
      <c r="CNR56" s="15"/>
      <c r="CNS56" s="15"/>
      <c r="CNT56" s="15"/>
      <c r="CNU56" s="15"/>
      <c r="CNV56" s="15"/>
      <c r="CNW56" s="15"/>
      <c r="CNX56" s="15"/>
      <c r="CNY56" s="15"/>
      <c r="CNZ56" s="15"/>
      <c r="COA56" s="15"/>
      <c r="COB56" s="15"/>
      <c r="COC56" s="15"/>
      <c r="COD56" s="15"/>
      <c r="COE56" s="15"/>
      <c r="COF56" s="15"/>
      <c r="COG56" s="15"/>
      <c r="COH56" s="15"/>
      <c r="COI56" s="15"/>
      <c r="COJ56" s="15"/>
      <c r="COK56" s="15"/>
      <c r="COL56" s="15"/>
      <c r="COM56" s="15"/>
      <c r="CON56" s="15"/>
      <c r="COO56" s="15"/>
      <c r="COP56" s="15"/>
      <c r="COQ56" s="15"/>
      <c r="COR56" s="15"/>
      <c r="COS56" s="15"/>
      <c r="COT56" s="15"/>
      <c r="COU56" s="15"/>
      <c r="COV56" s="15"/>
      <c r="COW56" s="15"/>
      <c r="COX56" s="15"/>
      <c r="COY56" s="15"/>
      <c r="COZ56" s="15"/>
      <c r="CPA56" s="15"/>
      <c r="CPB56" s="15"/>
      <c r="CPC56" s="15"/>
      <c r="CPD56" s="15"/>
      <c r="CPE56" s="15"/>
      <c r="CPF56" s="15"/>
      <c r="CPG56" s="15"/>
      <c r="CPH56" s="15"/>
      <c r="CPI56" s="15"/>
      <c r="CPJ56" s="15"/>
      <c r="CPK56" s="15"/>
      <c r="CPL56" s="15"/>
      <c r="CPM56" s="15"/>
      <c r="CPN56" s="15"/>
      <c r="CPO56" s="15"/>
      <c r="CPP56" s="15"/>
      <c r="CPQ56" s="15"/>
      <c r="CPR56" s="15"/>
      <c r="CPS56" s="15"/>
      <c r="CPT56" s="15"/>
      <c r="CPU56" s="15"/>
      <c r="CPV56" s="15"/>
      <c r="CPW56" s="15"/>
      <c r="CPX56" s="15"/>
      <c r="CPY56" s="15"/>
      <c r="CPZ56" s="15"/>
      <c r="CQA56" s="15"/>
      <c r="CQB56" s="15"/>
      <c r="CQC56" s="15"/>
      <c r="CQD56" s="15"/>
      <c r="CQE56" s="15"/>
      <c r="CQF56" s="15"/>
      <c r="CQG56" s="15"/>
      <c r="CQH56" s="15"/>
      <c r="CQI56" s="15"/>
      <c r="CQJ56" s="15"/>
      <c r="CQK56" s="15"/>
      <c r="CQL56" s="15"/>
      <c r="CQM56" s="15"/>
      <c r="CQN56" s="15"/>
      <c r="CQO56" s="15"/>
      <c r="CQP56" s="15"/>
      <c r="CQQ56" s="15"/>
      <c r="CQR56" s="15"/>
      <c r="CQS56" s="15"/>
      <c r="CQT56" s="15"/>
      <c r="CQU56" s="15"/>
      <c r="CQV56" s="15"/>
      <c r="CQW56" s="15"/>
      <c r="CQX56" s="15"/>
      <c r="CQY56" s="15"/>
      <c r="CQZ56" s="15"/>
      <c r="CRA56" s="15"/>
      <c r="CRB56" s="15"/>
      <c r="CRC56" s="15"/>
      <c r="CRD56" s="15"/>
      <c r="CRE56" s="15"/>
      <c r="CRF56" s="15"/>
      <c r="CRG56" s="15"/>
      <c r="CRH56" s="15"/>
      <c r="CRI56" s="15"/>
      <c r="CRJ56" s="15"/>
      <c r="CRK56" s="15"/>
      <c r="CRL56" s="15"/>
      <c r="CRM56" s="15"/>
      <c r="CRN56" s="15"/>
      <c r="CRO56" s="15"/>
      <c r="CRP56" s="15"/>
      <c r="CRQ56" s="15"/>
      <c r="CRR56" s="15"/>
      <c r="CRS56" s="15"/>
      <c r="CRT56" s="15"/>
      <c r="CRU56" s="15"/>
      <c r="CRV56" s="15"/>
      <c r="CRW56" s="15"/>
      <c r="CRX56" s="15"/>
      <c r="CRY56" s="15"/>
      <c r="CRZ56" s="15"/>
      <c r="CSA56" s="15"/>
      <c r="CSB56" s="15"/>
      <c r="CSC56" s="15"/>
      <c r="CSD56" s="15"/>
      <c r="CSE56" s="15"/>
      <c r="CSF56" s="15"/>
      <c r="CSG56" s="15"/>
      <c r="CSH56" s="15"/>
      <c r="CSI56" s="15"/>
      <c r="CSJ56" s="15"/>
      <c r="CSK56" s="15"/>
      <c r="CSL56" s="15"/>
      <c r="CSM56" s="15"/>
      <c r="CSN56" s="15"/>
      <c r="CSO56" s="15"/>
      <c r="CSP56" s="15"/>
      <c r="CSQ56" s="15"/>
      <c r="CSR56" s="15"/>
      <c r="CSS56" s="15"/>
      <c r="CST56" s="15"/>
      <c r="CSU56" s="15"/>
      <c r="CSV56" s="15"/>
      <c r="CSW56" s="15"/>
      <c r="CSX56" s="15"/>
      <c r="CSY56" s="15"/>
      <c r="CSZ56" s="15"/>
      <c r="CTA56" s="15"/>
      <c r="CTB56" s="15"/>
      <c r="CTC56" s="15"/>
      <c r="CTD56" s="15"/>
      <c r="CTE56" s="15"/>
      <c r="CTF56" s="15"/>
      <c r="CTG56" s="15"/>
      <c r="CTH56" s="15"/>
      <c r="CTI56" s="15"/>
      <c r="CTJ56" s="15"/>
      <c r="CTK56" s="15"/>
      <c r="CTL56" s="15"/>
      <c r="CTM56" s="15"/>
      <c r="CTN56" s="15"/>
      <c r="CTO56" s="15"/>
      <c r="CTP56" s="15"/>
      <c r="CTQ56" s="15"/>
      <c r="CTR56" s="15"/>
      <c r="CTS56" s="15"/>
      <c r="CTT56" s="15"/>
      <c r="CTU56" s="15"/>
      <c r="CTV56" s="15"/>
      <c r="CTW56" s="15"/>
      <c r="CTX56" s="15"/>
      <c r="CTY56" s="15"/>
      <c r="CTZ56" s="15"/>
      <c r="CUA56" s="15"/>
      <c r="CUB56" s="15"/>
      <c r="CUC56" s="15"/>
      <c r="CUD56" s="15"/>
      <c r="CUE56" s="15"/>
      <c r="CUF56" s="15"/>
      <c r="CUG56" s="15"/>
      <c r="CUH56" s="15"/>
      <c r="CUI56" s="15"/>
      <c r="CUJ56" s="15"/>
      <c r="CUK56" s="15"/>
      <c r="CUL56" s="15"/>
      <c r="CUM56" s="15"/>
      <c r="CUN56" s="15"/>
      <c r="CUO56" s="15"/>
      <c r="CUP56" s="15"/>
      <c r="CUQ56" s="15"/>
      <c r="CUR56" s="15"/>
      <c r="CUS56" s="15"/>
      <c r="CUT56" s="15"/>
    </row>
    <row r="57" spans="1:2594" s="103" customFormat="1" ht="15" customHeight="1" x14ac:dyDescent="0.15">
      <c r="A57" s="510" t="s">
        <v>89</v>
      </c>
      <c r="B57" s="411" t="s">
        <v>195</v>
      </c>
      <c r="C57" s="635" t="s">
        <v>209</v>
      </c>
      <c r="D57" s="105">
        <v>29.397558</v>
      </c>
      <c r="E57" s="105">
        <v>37548.379999999997</v>
      </c>
      <c r="F57" s="105">
        <v>36.250997000000005</v>
      </c>
      <c r="G57" s="105">
        <v>47830.972999999998</v>
      </c>
      <c r="H57" s="105">
        <v>2.1514999999999999E-2</v>
      </c>
      <c r="I57" s="105">
        <v>26.925999999999998</v>
      </c>
      <c r="J57" s="105">
        <v>9.4460000000000013E-3</v>
      </c>
      <c r="K57" s="133">
        <v>11.576000000000001</v>
      </c>
      <c r="L57" s="189"/>
      <c r="M57" s="190"/>
      <c r="N57" s="611" t="str">
        <f t="shared" si="11"/>
        <v>12</v>
      </c>
      <c r="O57" s="101" t="str">
        <f t="shared" si="12"/>
        <v>БУМАГА И КАРТОН</v>
      </c>
      <c r="P57" s="639" t="s">
        <v>209</v>
      </c>
      <c r="Q57" s="361">
        <f>D57-(D58+D63+D64+D69)</f>
        <v>2.0000000020559128E-6</v>
      </c>
      <c r="R57" s="177">
        <f t="shared" ref="R57:X57" si="34">E57-(E58+E63+E64+E69)</f>
        <v>0</v>
      </c>
      <c r="S57" s="177">
        <f t="shared" si="34"/>
        <v>0</v>
      </c>
      <c r="T57" s="177">
        <f t="shared" si="34"/>
        <v>0</v>
      </c>
      <c r="U57" s="177">
        <f t="shared" si="34"/>
        <v>0</v>
      </c>
      <c r="V57" s="177">
        <f t="shared" si="34"/>
        <v>0</v>
      </c>
      <c r="W57" s="177">
        <f t="shared" si="34"/>
        <v>0</v>
      </c>
      <c r="X57" s="606">
        <f t="shared" si="34"/>
        <v>0</v>
      </c>
      <c r="Y57" s="210"/>
      <c r="Z57" s="218" t="str">
        <f t="shared" si="4"/>
        <v>12</v>
      </c>
      <c r="AA57" s="101" t="str">
        <f t="shared" si="4"/>
        <v>БУМАГА И КАРТОН</v>
      </c>
      <c r="AB57" s="635" t="s">
        <v>209</v>
      </c>
      <c r="AC57" s="225">
        <f>IF(ISNUMBER('CB1-Производство'!D69+D57-H57),'CB1-Производство'!D69+D57-H57,IF(ISNUMBER(H57-D57),"NT " &amp; H57-D57,"…"))</f>
        <v>38.376043000000003</v>
      </c>
      <c r="AD57" s="223">
        <f>IF(ISNUMBER('CB1-Производство'!E69+F57-J57),'CB1-Производство'!E69+F57-J57,IF(ISNUMBER(J57-F57),"NT " &amp; J57-F57,"…"))</f>
        <v>45.441551000000004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  <c r="AMK57" s="15"/>
      <c r="AML57" s="15"/>
      <c r="AMM57" s="15"/>
      <c r="AMN57" s="15"/>
      <c r="AMO57" s="15"/>
      <c r="AMP57" s="15"/>
      <c r="AMQ57" s="15"/>
      <c r="AMR57" s="15"/>
      <c r="AMS57" s="15"/>
      <c r="AMT57" s="15"/>
      <c r="AMU57" s="15"/>
      <c r="AMV57" s="15"/>
      <c r="AMW57" s="15"/>
      <c r="AMX57" s="15"/>
      <c r="AMY57" s="15"/>
      <c r="AMZ57" s="15"/>
      <c r="ANA57" s="15"/>
      <c r="ANB57" s="15"/>
      <c r="ANC57" s="15"/>
      <c r="AND57" s="15"/>
      <c r="ANE57" s="15"/>
      <c r="ANF57" s="15"/>
      <c r="ANG57" s="15"/>
      <c r="ANH57" s="15"/>
      <c r="ANI57" s="15"/>
      <c r="ANJ57" s="15"/>
      <c r="ANK57" s="15"/>
      <c r="ANL57" s="15"/>
      <c r="ANM57" s="15"/>
      <c r="ANN57" s="15"/>
      <c r="ANO57" s="15"/>
      <c r="ANP57" s="15"/>
      <c r="ANQ57" s="15"/>
      <c r="ANR57" s="15"/>
      <c r="ANS57" s="15"/>
      <c r="ANT57" s="15"/>
      <c r="ANU57" s="15"/>
      <c r="ANV57" s="15"/>
      <c r="ANW57" s="15"/>
      <c r="ANX57" s="15"/>
      <c r="ANY57" s="15"/>
      <c r="ANZ57" s="15"/>
      <c r="AOA57" s="15"/>
      <c r="AOB57" s="15"/>
      <c r="AOC57" s="15"/>
      <c r="AOD57" s="15"/>
      <c r="AOE57" s="15"/>
      <c r="AOF57" s="15"/>
      <c r="AOG57" s="15"/>
      <c r="AOH57" s="15"/>
      <c r="AOI57" s="15"/>
      <c r="AOJ57" s="15"/>
      <c r="AOK57" s="15"/>
      <c r="AOL57" s="15"/>
      <c r="AOM57" s="15"/>
      <c r="AON57" s="15"/>
      <c r="AOO57" s="15"/>
      <c r="AOP57" s="15"/>
      <c r="AOQ57" s="15"/>
      <c r="AOR57" s="15"/>
      <c r="AOS57" s="15"/>
      <c r="AOT57" s="15"/>
      <c r="AOU57" s="15"/>
      <c r="AOV57" s="15"/>
      <c r="AOW57" s="15"/>
      <c r="AOX57" s="15"/>
      <c r="AOY57" s="15"/>
      <c r="AOZ57" s="15"/>
      <c r="APA57" s="15"/>
      <c r="APB57" s="15"/>
      <c r="APC57" s="15"/>
      <c r="APD57" s="15"/>
      <c r="APE57" s="15"/>
      <c r="APF57" s="15"/>
      <c r="APG57" s="15"/>
      <c r="APH57" s="15"/>
      <c r="API57" s="15"/>
      <c r="APJ57" s="15"/>
      <c r="APK57" s="15"/>
      <c r="APL57" s="15"/>
      <c r="APM57" s="15"/>
      <c r="APN57" s="15"/>
      <c r="APO57" s="15"/>
      <c r="APP57" s="15"/>
      <c r="APQ57" s="15"/>
      <c r="APR57" s="15"/>
      <c r="APS57" s="15"/>
      <c r="APT57" s="15"/>
      <c r="APU57" s="15"/>
      <c r="APV57" s="15"/>
      <c r="APW57" s="15"/>
      <c r="APX57" s="15"/>
      <c r="APY57" s="15"/>
      <c r="APZ57" s="15"/>
      <c r="AQA57" s="15"/>
      <c r="AQB57" s="15"/>
      <c r="AQC57" s="15"/>
      <c r="AQD57" s="15"/>
      <c r="AQE57" s="15"/>
      <c r="AQF57" s="15"/>
      <c r="AQG57" s="15"/>
      <c r="AQH57" s="15"/>
      <c r="AQI57" s="15"/>
      <c r="AQJ57" s="15"/>
      <c r="AQK57" s="15"/>
      <c r="AQL57" s="15"/>
      <c r="AQM57" s="15"/>
      <c r="AQN57" s="15"/>
      <c r="AQO57" s="15"/>
      <c r="AQP57" s="15"/>
      <c r="AQQ57" s="15"/>
      <c r="AQR57" s="15"/>
      <c r="AQS57" s="15"/>
      <c r="AQT57" s="15"/>
      <c r="AQU57" s="15"/>
      <c r="AQV57" s="15"/>
      <c r="AQW57" s="15"/>
      <c r="AQX57" s="15"/>
      <c r="AQY57" s="15"/>
      <c r="AQZ57" s="15"/>
      <c r="ARA57" s="15"/>
      <c r="ARB57" s="15"/>
      <c r="ARC57" s="15"/>
      <c r="ARD57" s="15"/>
      <c r="ARE57" s="15"/>
      <c r="ARF57" s="15"/>
      <c r="ARG57" s="15"/>
      <c r="ARH57" s="15"/>
      <c r="ARI57" s="15"/>
      <c r="ARJ57" s="15"/>
      <c r="ARK57" s="15"/>
      <c r="ARL57" s="15"/>
      <c r="ARM57" s="15"/>
      <c r="ARN57" s="15"/>
      <c r="ARO57" s="15"/>
      <c r="ARP57" s="15"/>
      <c r="ARQ57" s="15"/>
      <c r="ARR57" s="15"/>
      <c r="ARS57" s="15"/>
      <c r="ART57" s="15"/>
      <c r="ARU57" s="15"/>
      <c r="ARV57" s="15"/>
      <c r="ARW57" s="15"/>
      <c r="ARX57" s="15"/>
      <c r="ARY57" s="15"/>
      <c r="ARZ57" s="15"/>
      <c r="ASA57" s="15"/>
      <c r="ASB57" s="15"/>
      <c r="ASC57" s="15"/>
      <c r="ASD57" s="15"/>
      <c r="ASE57" s="15"/>
      <c r="ASF57" s="15"/>
      <c r="ASG57" s="15"/>
      <c r="ASH57" s="15"/>
      <c r="ASI57" s="15"/>
      <c r="ASJ57" s="15"/>
      <c r="ASK57" s="15"/>
      <c r="ASL57" s="15"/>
      <c r="ASM57" s="15"/>
      <c r="ASN57" s="15"/>
      <c r="ASO57" s="15"/>
      <c r="ASP57" s="15"/>
      <c r="ASQ57" s="15"/>
      <c r="ASR57" s="15"/>
      <c r="ASS57" s="15"/>
      <c r="AST57" s="15"/>
      <c r="ASU57" s="15"/>
      <c r="ASV57" s="15"/>
      <c r="ASW57" s="15"/>
      <c r="ASX57" s="15"/>
      <c r="ASY57" s="15"/>
      <c r="ASZ57" s="15"/>
      <c r="ATA57" s="15"/>
      <c r="ATB57" s="15"/>
      <c r="ATC57" s="15"/>
      <c r="ATD57" s="15"/>
      <c r="ATE57" s="15"/>
      <c r="ATF57" s="15"/>
      <c r="ATG57" s="15"/>
      <c r="ATH57" s="15"/>
      <c r="ATI57" s="15"/>
      <c r="ATJ57" s="15"/>
      <c r="ATK57" s="15"/>
      <c r="ATL57" s="15"/>
      <c r="ATM57" s="15"/>
      <c r="ATN57" s="15"/>
      <c r="ATO57" s="15"/>
      <c r="ATP57" s="15"/>
      <c r="ATQ57" s="15"/>
      <c r="ATR57" s="15"/>
      <c r="ATS57" s="15"/>
      <c r="ATT57" s="15"/>
      <c r="ATU57" s="15"/>
      <c r="ATV57" s="15"/>
      <c r="ATW57" s="15"/>
      <c r="ATX57" s="15"/>
      <c r="ATY57" s="15"/>
      <c r="ATZ57" s="15"/>
      <c r="AUA57" s="15"/>
      <c r="AUB57" s="15"/>
      <c r="AUC57" s="15"/>
      <c r="AUD57" s="15"/>
      <c r="AUE57" s="15"/>
      <c r="AUF57" s="15"/>
      <c r="AUG57" s="15"/>
      <c r="AUH57" s="15"/>
      <c r="AUI57" s="15"/>
      <c r="AUJ57" s="15"/>
      <c r="AUK57" s="15"/>
      <c r="AUL57" s="15"/>
      <c r="AUM57" s="15"/>
      <c r="AUN57" s="15"/>
      <c r="AUO57" s="15"/>
      <c r="AUP57" s="15"/>
      <c r="AUQ57" s="15"/>
      <c r="AUR57" s="15"/>
      <c r="AUS57" s="15"/>
      <c r="AUT57" s="15"/>
      <c r="AUU57" s="15"/>
      <c r="AUV57" s="15"/>
      <c r="AUW57" s="15"/>
      <c r="AUX57" s="15"/>
      <c r="AUY57" s="15"/>
      <c r="AUZ57" s="15"/>
      <c r="AVA57" s="15"/>
      <c r="AVB57" s="15"/>
      <c r="AVC57" s="15"/>
      <c r="AVD57" s="15"/>
      <c r="AVE57" s="15"/>
      <c r="AVF57" s="15"/>
      <c r="AVG57" s="15"/>
      <c r="AVH57" s="15"/>
      <c r="AVI57" s="15"/>
      <c r="AVJ57" s="15"/>
      <c r="AVK57" s="15"/>
      <c r="AVL57" s="15"/>
      <c r="AVM57" s="15"/>
      <c r="AVN57" s="15"/>
      <c r="AVO57" s="15"/>
      <c r="AVP57" s="15"/>
      <c r="AVQ57" s="15"/>
      <c r="AVR57" s="15"/>
      <c r="AVS57" s="15"/>
      <c r="AVT57" s="15"/>
      <c r="AVU57" s="15"/>
      <c r="AVV57" s="15"/>
      <c r="AVW57" s="15"/>
      <c r="AVX57" s="15"/>
      <c r="AVY57" s="15"/>
      <c r="AVZ57" s="15"/>
      <c r="AWA57" s="15"/>
      <c r="AWB57" s="15"/>
      <c r="AWC57" s="15"/>
      <c r="AWD57" s="15"/>
      <c r="AWE57" s="15"/>
      <c r="AWF57" s="15"/>
      <c r="AWG57" s="15"/>
      <c r="AWH57" s="15"/>
      <c r="AWI57" s="15"/>
      <c r="AWJ57" s="15"/>
      <c r="AWK57" s="15"/>
      <c r="AWL57" s="15"/>
      <c r="AWM57" s="15"/>
      <c r="AWN57" s="15"/>
      <c r="AWO57" s="15"/>
      <c r="AWP57" s="15"/>
      <c r="AWQ57" s="15"/>
      <c r="AWR57" s="15"/>
      <c r="AWS57" s="15"/>
      <c r="AWT57" s="15"/>
      <c r="AWU57" s="15"/>
      <c r="AWV57" s="15"/>
      <c r="AWW57" s="15"/>
      <c r="AWX57" s="15"/>
      <c r="AWY57" s="15"/>
      <c r="AWZ57" s="15"/>
      <c r="AXA57" s="15"/>
      <c r="AXB57" s="15"/>
      <c r="AXC57" s="15"/>
      <c r="AXD57" s="15"/>
      <c r="AXE57" s="15"/>
      <c r="AXF57" s="15"/>
      <c r="AXG57" s="15"/>
      <c r="AXH57" s="15"/>
      <c r="AXI57" s="15"/>
      <c r="AXJ57" s="15"/>
      <c r="AXK57" s="15"/>
      <c r="AXL57" s="15"/>
      <c r="AXM57" s="15"/>
      <c r="AXN57" s="15"/>
      <c r="AXO57" s="15"/>
      <c r="AXP57" s="15"/>
      <c r="AXQ57" s="15"/>
      <c r="AXR57" s="15"/>
      <c r="AXS57" s="15"/>
      <c r="AXT57" s="15"/>
      <c r="AXU57" s="15"/>
      <c r="AXV57" s="15"/>
      <c r="AXW57" s="15"/>
      <c r="AXX57" s="15"/>
      <c r="AXY57" s="15"/>
      <c r="AXZ57" s="15"/>
      <c r="AYA57" s="15"/>
      <c r="AYB57" s="15"/>
      <c r="AYC57" s="15"/>
      <c r="AYD57" s="15"/>
      <c r="AYE57" s="15"/>
      <c r="AYF57" s="15"/>
      <c r="AYG57" s="15"/>
      <c r="AYH57" s="15"/>
      <c r="AYI57" s="15"/>
      <c r="AYJ57" s="15"/>
      <c r="AYK57" s="15"/>
      <c r="AYL57" s="15"/>
      <c r="AYM57" s="15"/>
      <c r="AYN57" s="15"/>
      <c r="AYO57" s="15"/>
      <c r="AYP57" s="15"/>
      <c r="AYQ57" s="15"/>
      <c r="AYR57" s="15"/>
      <c r="AYS57" s="15"/>
      <c r="AYT57" s="15"/>
      <c r="AYU57" s="15"/>
      <c r="AYV57" s="15"/>
      <c r="AYW57" s="15"/>
      <c r="AYX57" s="15"/>
      <c r="AYY57" s="15"/>
      <c r="AYZ57" s="15"/>
      <c r="AZA57" s="15"/>
      <c r="AZB57" s="15"/>
      <c r="AZC57" s="15"/>
      <c r="AZD57" s="15"/>
      <c r="AZE57" s="15"/>
      <c r="AZF57" s="15"/>
      <c r="AZG57" s="15"/>
      <c r="AZH57" s="15"/>
      <c r="AZI57" s="15"/>
      <c r="AZJ57" s="15"/>
      <c r="AZK57" s="15"/>
      <c r="AZL57" s="15"/>
      <c r="AZM57" s="15"/>
      <c r="AZN57" s="15"/>
      <c r="AZO57" s="15"/>
      <c r="AZP57" s="15"/>
      <c r="AZQ57" s="15"/>
      <c r="AZR57" s="15"/>
      <c r="AZS57" s="15"/>
      <c r="AZT57" s="15"/>
      <c r="AZU57" s="15"/>
      <c r="AZV57" s="15"/>
      <c r="AZW57" s="15"/>
      <c r="AZX57" s="15"/>
      <c r="AZY57" s="15"/>
      <c r="AZZ57" s="15"/>
      <c r="BAA57" s="15"/>
      <c r="BAB57" s="15"/>
      <c r="BAC57" s="15"/>
      <c r="BAD57" s="15"/>
      <c r="BAE57" s="15"/>
      <c r="BAF57" s="15"/>
      <c r="BAG57" s="15"/>
      <c r="BAH57" s="15"/>
      <c r="BAI57" s="15"/>
      <c r="BAJ57" s="15"/>
      <c r="BAK57" s="15"/>
      <c r="BAL57" s="15"/>
      <c r="BAM57" s="15"/>
      <c r="BAN57" s="15"/>
      <c r="BAO57" s="15"/>
      <c r="BAP57" s="15"/>
      <c r="BAQ57" s="15"/>
      <c r="BAR57" s="15"/>
      <c r="BAS57" s="15"/>
      <c r="BAT57" s="15"/>
      <c r="BAU57" s="15"/>
      <c r="BAV57" s="15"/>
      <c r="BAW57" s="15"/>
      <c r="BAX57" s="15"/>
      <c r="BAY57" s="15"/>
      <c r="BAZ57" s="15"/>
      <c r="BBA57" s="15"/>
      <c r="BBB57" s="15"/>
      <c r="BBC57" s="15"/>
      <c r="BBD57" s="15"/>
      <c r="BBE57" s="15"/>
      <c r="BBF57" s="15"/>
      <c r="BBG57" s="15"/>
      <c r="BBH57" s="15"/>
      <c r="BBI57" s="15"/>
      <c r="BBJ57" s="15"/>
      <c r="BBK57" s="15"/>
      <c r="BBL57" s="15"/>
      <c r="BBM57" s="15"/>
      <c r="BBN57" s="15"/>
      <c r="BBO57" s="15"/>
      <c r="BBP57" s="15"/>
      <c r="BBQ57" s="15"/>
      <c r="BBR57" s="15"/>
      <c r="BBS57" s="15"/>
      <c r="BBT57" s="15"/>
      <c r="BBU57" s="15"/>
      <c r="BBV57" s="15"/>
      <c r="BBW57" s="15"/>
      <c r="BBX57" s="15"/>
      <c r="BBY57" s="15"/>
      <c r="BBZ57" s="15"/>
      <c r="BCA57" s="15"/>
      <c r="BCB57" s="15"/>
      <c r="BCC57" s="15"/>
      <c r="BCD57" s="15"/>
      <c r="BCE57" s="15"/>
      <c r="BCF57" s="15"/>
      <c r="BCG57" s="15"/>
      <c r="BCH57" s="15"/>
      <c r="BCI57" s="15"/>
      <c r="BCJ57" s="15"/>
      <c r="BCK57" s="15"/>
      <c r="BCL57" s="15"/>
      <c r="BCM57" s="15"/>
      <c r="BCN57" s="15"/>
      <c r="BCO57" s="15"/>
      <c r="BCP57" s="15"/>
      <c r="BCQ57" s="15"/>
      <c r="BCR57" s="15"/>
      <c r="BCS57" s="15"/>
      <c r="BCT57" s="15"/>
      <c r="BCU57" s="15"/>
      <c r="BCV57" s="15"/>
      <c r="BCW57" s="15"/>
      <c r="BCX57" s="15"/>
      <c r="BCY57" s="15"/>
      <c r="BCZ57" s="15"/>
      <c r="BDA57" s="15"/>
      <c r="BDB57" s="15"/>
      <c r="BDC57" s="15"/>
      <c r="BDD57" s="15"/>
      <c r="BDE57" s="15"/>
      <c r="BDF57" s="15"/>
      <c r="BDG57" s="15"/>
      <c r="BDH57" s="15"/>
      <c r="BDI57" s="15"/>
      <c r="BDJ57" s="15"/>
      <c r="BDK57" s="15"/>
      <c r="BDL57" s="15"/>
      <c r="BDM57" s="15"/>
      <c r="BDN57" s="15"/>
      <c r="BDO57" s="15"/>
      <c r="BDP57" s="15"/>
      <c r="BDQ57" s="15"/>
      <c r="BDR57" s="15"/>
      <c r="BDS57" s="15"/>
      <c r="BDT57" s="15"/>
      <c r="BDU57" s="15"/>
      <c r="BDV57" s="15"/>
      <c r="BDW57" s="15"/>
      <c r="BDX57" s="15"/>
      <c r="BDY57" s="15"/>
      <c r="BDZ57" s="15"/>
      <c r="BEA57" s="15"/>
      <c r="BEB57" s="15"/>
      <c r="BEC57" s="15"/>
      <c r="BED57" s="15"/>
      <c r="BEE57" s="15"/>
      <c r="BEF57" s="15"/>
      <c r="BEG57" s="15"/>
      <c r="BEH57" s="15"/>
      <c r="BEI57" s="15"/>
      <c r="BEJ57" s="15"/>
      <c r="BEK57" s="15"/>
      <c r="BEL57" s="15"/>
      <c r="BEM57" s="15"/>
      <c r="BEN57" s="15"/>
      <c r="BEO57" s="15"/>
      <c r="BEP57" s="15"/>
      <c r="BEQ57" s="15"/>
      <c r="BER57" s="15"/>
      <c r="BES57" s="15"/>
      <c r="BET57" s="15"/>
      <c r="BEU57" s="15"/>
      <c r="BEV57" s="15"/>
      <c r="BEW57" s="15"/>
      <c r="BEX57" s="15"/>
      <c r="BEY57" s="15"/>
      <c r="BEZ57" s="15"/>
      <c r="BFA57" s="15"/>
      <c r="BFB57" s="15"/>
      <c r="BFC57" s="15"/>
      <c r="BFD57" s="15"/>
      <c r="BFE57" s="15"/>
      <c r="BFF57" s="15"/>
      <c r="BFG57" s="15"/>
      <c r="BFH57" s="15"/>
      <c r="BFI57" s="15"/>
      <c r="BFJ57" s="15"/>
      <c r="BFK57" s="15"/>
      <c r="BFL57" s="15"/>
      <c r="BFM57" s="15"/>
      <c r="BFN57" s="15"/>
      <c r="BFO57" s="15"/>
      <c r="BFP57" s="15"/>
      <c r="BFQ57" s="15"/>
      <c r="BFR57" s="15"/>
      <c r="BFS57" s="15"/>
      <c r="BFT57" s="15"/>
      <c r="BFU57" s="15"/>
      <c r="BFV57" s="15"/>
      <c r="BFW57" s="15"/>
      <c r="BFX57" s="15"/>
      <c r="BFY57" s="15"/>
      <c r="BFZ57" s="15"/>
      <c r="BGA57" s="15"/>
      <c r="BGB57" s="15"/>
      <c r="BGC57" s="15"/>
      <c r="BGD57" s="15"/>
      <c r="BGE57" s="15"/>
      <c r="BGF57" s="15"/>
      <c r="BGG57" s="15"/>
      <c r="BGH57" s="15"/>
      <c r="BGI57" s="15"/>
      <c r="BGJ57" s="15"/>
      <c r="BGK57" s="15"/>
      <c r="BGL57" s="15"/>
      <c r="BGM57" s="15"/>
      <c r="BGN57" s="15"/>
      <c r="BGO57" s="15"/>
      <c r="BGP57" s="15"/>
      <c r="BGQ57" s="15"/>
      <c r="BGR57" s="15"/>
      <c r="BGS57" s="15"/>
      <c r="BGT57" s="15"/>
      <c r="BGU57" s="15"/>
      <c r="BGV57" s="15"/>
      <c r="BGW57" s="15"/>
      <c r="BGX57" s="15"/>
      <c r="BGY57" s="15"/>
      <c r="BGZ57" s="15"/>
      <c r="BHA57" s="15"/>
      <c r="BHB57" s="15"/>
      <c r="BHC57" s="15"/>
      <c r="BHD57" s="15"/>
      <c r="BHE57" s="15"/>
      <c r="BHF57" s="15"/>
      <c r="BHG57" s="15"/>
      <c r="BHH57" s="15"/>
      <c r="BHI57" s="15"/>
      <c r="BHJ57" s="15"/>
      <c r="BHK57" s="15"/>
      <c r="BHL57" s="15"/>
      <c r="BHM57" s="15"/>
      <c r="BHN57" s="15"/>
      <c r="BHO57" s="15"/>
      <c r="BHP57" s="15"/>
      <c r="BHQ57" s="15"/>
      <c r="BHR57" s="15"/>
      <c r="BHS57" s="15"/>
      <c r="BHT57" s="15"/>
      <c r="BHU57" s="15"/>
      <c r="BHV57" s="15"/>
      <c r="BHW57" s="15"/>
      <c r="BHX57" s="15"/>
      <c r="BHY57" s="15"/>
      <c r="BHZ57" s="15"/>
      <c r="BIA57" s="15"/>
      <c r="BIB57" s="15"/>
      <c r="BIC57" s="15"/>
      <c r="BID57" s="15"/>
      <c r="BIE57" s="15"/>
      <c r="BIF57" s="15"/>
      <c r="BIG57" s="15"/>
      <c r="BIH57" s="15"/>
      <c r="BII57" s="15"/>
      <c r="BIJ57" s="15"/>
      <c r="BIK57" s="15"/>
      <c r="BIL57" s="15"/>
      <c r="BIM57" s="15"/>
      <c r="BIN57" s="15"/>
      <c r="BIO57" s="15"/>
      <c r="BIP57" s="15"/>
      <c r="BIQ57" s="15"/>
      <c r="BIR57" s="15"/>
      <c r="BIS57" s="15"/>
      <c r="BIT57" s="15"/>
      <c r="BIU57" s="15"/>
      <c r="BIV57" s="15"/>
      <c r="BIW57" s="15"/>
      <c r="BIX57" s="15"/>
      <c r="BIY57" s="15"/>
      <c r="BIZ57" s="15"/>
      <c r="BJA57" s="15"/>
      <c r="BJB57" s="15"/>
      <c r="BJC57" s="15"/>
      <c r="BJD57" s="15"/>
      <c r="BJE57" s="15"/>
      <c r="BJF57" s="15"/>
      <c r="BJG57" s="15"/>
      <c r="BJH57" s="15"/>
      <c r="BJI57" s="15"/>
      <c r="BJJ57" s="15"/>
      <c r="BJK57" s="15"/>
      <c r="BJL57" s="15"/>
      <c r="BJM57" s="15"/>
      <c r="BJN57" s="15"/>
      <c r="BJO57" s="15"/>
      <c r="BJP57" s="15"/>
      <c r="BJQ57" s="15"/>
      <c r="BJR57" s="15"/>
      <c r="BJS57" s="15"/>
      <c r="BJT57" s="15"/>
      <c r="BJU57" s="15"/>
      <c r="BJV57" s="15"/>
      <c r="BJW57" s="15"/>
      <c r="BJX57" s="15"/>
      <c r="BJY57" s="15"/>
      <c r="BJZ57" s="15"/>
      <c r="BKA57" s="15"/>
      <c r="BKB57" s="15"/>
      <c r="BKC57" s="15"/>
      <c r="BKD57" s="15"/>
      <c r="BKE57" s="15"/>
      <c r="BKF57" s="15"/>
      <c r="BKG57" s="15"/>
      <c r="BKH57" s="15"/>
      <c r="BKI57" s="15"/>
      <c r="BKJ57" s="15"/>
      <c r="BKK57" s="15"/>
      <c r="BKL57" s="15"/>
      <c r="BKM57" s="15"/>
      <c r="BKN57" s="15"/>
      <c r="BKO57" s="15"/>
      <c r="BKP57" s="15"/>
      <c r="BKQ57" s="15"/>
      <c r="BKR57" s="15"/>
      <c r="BKS57" s="15"/>
      <c r="BKT57" s="15"/>
      <c r="BKU57" s="15"/>
      <c r="BKV57" s="15"/>
      <c r="BKW57" s="15"/>
      <c r="BKX57" s="15"/>
      <c r="BKY57" s="15"/>
      <c r="BKZ57" s="15"/>
      <c r="BLA57" s="15"/>
      <c r="BLB57" s="15"/>
      <c r="BLC57" s="15"/>
      <c r="BLD57" s="15"/>
      <c r="BLE57" s="15"/>
      <c r="BLF57" s="15"/>
      <c r="BLG57" s="15"/>
      <c r="BLH57" s="15"/>
      <c r="BLI57" s="15"/>
      <c r="BLJ57" s="15"/>
      <c r="BLK57" s="15"/>
      <c r="BLL57" s="15"/>
      <c r="BLM57" s="15"/>
      <c r="BLN57" s="15"/>
      <c r="BLO57" s="15"/>
      <c r="BLP57" s="15"/>
      <c r="BLQ57" s="15"/>
      <c r="BLR57" s="15"/>
      <c r="BLS57" s="15"/>
      <c r="BLT57" s="15"/>
      <c r="BLU57" s="15"/>
      <c r="BLV57" s="15"/>
      <c r="BLW57" s="15"/>
      <c r="BLX57" s="15"/>
      <c r="BLY57" s="15"/>
      <c r="BLZ57" s="15"/>
      <c r="BMA57" s="15"/>
      <c r="BMB57" s="15"/>
      <c r="BMC57" s="15"/>
      <c r="BMD57" s="15"/>
      <c r="BME57" s="15"/>
      <c r="BMF57" s="15"/>
      <c r="BMG57" s="15"/>
      <c r="BMH57" s="15"/>
      <c r="BMI57" s="15"/>
      <c r="BMJ57" s="15"/>
      <c r="BMK57" s="15"/>
      <c r="BML57" s="15"/>
      <c r="BMM57" s="15"/>
      <c r="BMN57" s="15"/>
      <c r="BMO57" s="15"/>
      <c r="BMP57" s="15"/>
      <c r="BMQ57" s="15"/>
      <c r="BMR57" s="15"/>
      <c r="BMS57" s="15"/>
      <c r="BMT57" s="15"/>
      <c r="BMU57" s="15"/>
      <c r="BMV57" s="15"/>
      <c r="BMW57" s="15"/>
      <c r="BMX57" s="15"/>
      <c r="BMY57" s="15"/>
      <c r="BMZ57" s="15"/>
      <c r="BNA57" s="15"/>
      <c r="BNB57" s="15"/>
      <c r="BNC57" s="15"/>
      <c r="BND57" s="15"/>
      <c r="BNE57" s="15"/>
      <c r="BNF57" s="15"/>
      <c r="BNG57" s="15"/>
      <c r="BNH57" s="15"/>
      <c r="BNI57" s="15"/>
      <c r="BNJ57" s="15"/>
      <c r="BNK57" s="15"/>
      <c r="BNL57" s="15"/>
      <c r="BNM57" s="15"/>
      <c r="BNN57" s="15"/>
      <c r="BNO57" s="15"/>
      <c r="BNP57" s="15"/>
      <c r="BNQ57" s="15"/>
      <c r="BNR57" s="15"/>
      <c r="BNS57" s="15"/>
      <c r="BNT57" s="15"/>
      <c r="BNU57" s="15"/>
      <c r="BNV57" s="15"/>
      <c r="BNW57" s="15"/>
      <c r="BNX57" s="15"/>
      <c r="BNY57" s="15"/>
      <c r="BNZ57" s="15"/>
      <c r="BOA57" s="15"/>
      <c r="BOB57" s="15"/>
      <c r="BOC57" s="15"/>
      <c r="BOD57" s="15"/>
      <c r="BOE57" s="15"/>
      <c r="BOF57" s="15"/>
      <c r="BOG57" s="15"/>
      <c r="BOH57" s="15"/>
      <c r="BOI57" s="15"/>
      <c r="BOJ57" s="15"/>
      <c r="BOK57" s="15"/>
      <c r="BOL57" s="15"/>
      <c r="BOM57" s="15"/>
      <c r="BON57" s="15"/>
      <c r="BOO57" s="15"/>
      <c r="BOP57" s="15"/>
      <c r="BOQ57" s="15"/>
      <c r="BOR57" s="15"/>
      <c r="BOS57" s="15"/>
      <c r="BOT57" s="15"/>
      <c r="BOU57" s="15"/>
      <c r="BOV57" s="15"/>
      <c r="BOW57" s="15"/>
      <c r="BOX57" s="15"/>
      <c r="BOY57" s="15"/>
      <c r="BOZ57" s="15"/>
      <c r="BPA57" s="15"/>
      <c r="BPB57" s="15"/>
      <c r="BPC57" s="15"/>
      <c r="BPD57" s="15"/>
      <c r="BPE57" s="15"/>
      <c r="BPF57" s="15"/>
      <c r="BPG57" s="15"/>
      <c r="BPH57" s="15"/>
      <c r="BPI57" s="15"/>
      <c r="BPJ57" s="15"/>
      <c r="BPK57" s="15"/>
      <c r="BPL57" s="15"/>
      <c r="BPM57" s="15"/>
      <c r="BPN57" s="15"/>
      <c r="BPO57" s="15"/>
      <c r="BPP57" s="15"/>
      <c r="BPQ57" s="15"/>
      <c r="BPR57" s="15"/>
      <c r="BPS57" s="15"/>
      <c r="BPT57" s="15"/>
      <c r="BPU57" s="15"/>
      <c r="BPV57" s="15"/>
      <c r="BPW57" s="15"/>
      <c r="BPX57" s="15"/>
      <c r="BPY57" s="15"/>
      <c r="BPZ57" s="15"/>
      <c r="BQA57" s="15"/>
      <c r="BQB57" s="15"/>
      <c r="BQC57" s="15"/>
      <c r="BQD57" s="15"/>
      <c r="BQE57" s="15"/>
      <c r="BQF57" s="15"/>
      <c r="BQG57" s="15"/>
      <c r="BQH57" s="15"/>
      <c r="BQI57" s="15"/>
      <c r="BQJ57" s="15"/>
      <c r="BQK57" s="15"/>
      <c r="BQL57" s="15"/>
      <c r="BQM57" s="15"/>
      <c r="BQN57" s="15"/>
      <c r="BQO57" s="15"/>
      <c r="BQP57" s="15"/>
      <c r="BQQ57" s="15"/>
      <c r="BQR57" s="15"/>
      <c r="BQS57" s="15"/>
      <c r="BQT57" s="15"/>
      <c r="BQU57" s="15"/>
      <c r="BQV57" s="15"/>
      <c r="BQW57" s="15"/>
      <c r="BQX57" s="15"/>
      <c r="BQY57" s="15"/>
      <c r="BQZ57" s="15"/>
      <c r="BRA57" s="15"/>
      <c r="BRB57" s="15"/>
      <c r="BRC57" s="15"/>
      <c r="BRD57" s="15"/>
      <c r="BRE57" s="15"/>
      <c r="BRF57" s="15"/>
      <c r="BRG57" s="15"/>
      <c r="BRH57" s="15"/>
      <c r="BRI57" s="15"/>
      <c r="BRJ57" s="15"/>
      <c r="BRK57" s="15"/>
      <c r="BRL57" s="15"/>
      <c r="BRM57" s="15"/>
      <c r="BRN57" s="15"/>
      <c r="BRO57" s="15"/>
      <c r="BRP57" s="15"/>
      <c r="BRQ57" s="15"/>
      <c r="BRR57" s="15"/>
      <c r="BRS57" s="15"/>
      <c r="BRT57" s="15"/>
      <c r="BRU57" s="15"/>
      <c r="BRV57" s="15"/>
      <c r="BRW57" s="15"/>
      <c r="BRX57" s="15"/>
      <c r="BRY57" s="15"/>
      <c r="BRZ57" s="15"/>
      <c r="BSA57" s="15"/>
      <c r="BSB57" s="15"/>
      <c r="BSC57" s="15"/>
      <c r="BSD57" s="15"/>
      <c r="BSE57" s="15"/>
      <c r="BSF57" s="15"/>
      <c r="BSG57" s="15"/>
      <c r="BSH57" s="15"/>
      <c r="BSI57" s="15"/>
      <c r="BSJ57" s="15"/>
      <c r="BSK57" s="15"/>
      <c r="BSL57" s="15"/>
      <c r="BSM57" s="15"/>
      <c r="BSN57" s="15"/>
      <c r="BSO57" s="15"/>
      <c r="BSP57" s="15"/>
      <c r="BSQ57" s="15"/>
      <c r="BSR57" s="15"/>
      <c r="BSS57" s="15"/>
      <c r="BST57" s="15"/>
      <c r="BSU57" s="15"/>
      <c r="BSV57" s="15"/>
      <c r="BSW57" s="15"/>
      <c r="BSX57" s="15"/>
      <c r="BSY57" s="15"/>
      <c r="BSZ57" s="15"/>
      <c r="BTA57" s="15"/>
      <c r="BTB57" s="15"/>
      <c r="BTC57" s="15"/>
      <c r="BTD57" s="15"/>
      <c r="BTE57" s="15"/>
      <c r="BTF57" s="15"/>
      <c r="BTG57" s="15"/>
      <c r="BTH57" s="15"/>
      <c r="BTI57" s="15"/>
      <c r="BTJ57" s="15"/>
      <c r="BTK57" s="15"/>
      <c r="BTL57" s="15"/>
      <c r="BTM57" s="15"/>
      <c r="BTN57" s="15"/>
      <c r="BTO57" s="15"/>
      <c r="BTP57" s="15"/>
      <c r="BTQ57" s="15"/>
      <c r="BTR57" s="15"/>
      <c r="BTS57" s="15"/>
      <c r="BTT57" s="15"/>
      <c r="BTU57" s="15"/>
      <c r="BTV57" s="15"/>
      <c r="BTW57" s="15"/>
      <c r="BTX57" s="15"/>
      <c r="BTY57" s="15"/>
      <c r="BTZ57" s="15"/>
      <c r="BUA57" s="15"/>
      <c r="BUB57" s="15"/>
      <c r="BUC57" s="15"/>
      <c r="BUD57" s="15"/>
      <c r="BUE57" s="15"/>
      <c r="BUF57" s="15"/>
      <c r="BUG57" s="15"/>
      <c r="BUH57" s="15"/>
      <c r="BUI57" s="15"/>
      <c r="BUJ57" s="15"/>
      <c r="BUK57" s="15"/>
      <c r="BUL57" s="15"/>
      <c r="BUM57" s="15"/>
      <c r="BUN57" s="15"/>
      <c r="BUO57" s="15"/>
      <c r="BUP57" s="15"/>
      <c r="BUQ57" s="15"/>
      <c r="BUR57" s="15"/>
      <c r="BUS57" s="15"/>
      <c r="BUT57" s="15"/>
      <c r="BUU57" s="15"/>
      <c r="BUV57" s="15"/>
      <c r="BUW57" s="15"/>
      <c r="BUX57" s="15"/>
      <c r="BUY57" s="15"/>
      <c r="BUZ57" s="15"/>
      <c r="BVA57" s="15"/>
      <c r="BVB57" s="15"/>
      <c r="BVC57" s="15"/>
      <c r="BVD57" s="15"/>
      <c r="BVE57" s="15"/>
      <c r="BVF57" s="15"/>
      <c r="BVG57" s="15"/>
      <c r="BVH57" s="15"/>
      <c r="BVI57" s="15"/>
      <c r="BVJ57" s="15"/>
      <c r="BVK57" s="15"/>
      <c r="BVL57" s="15"/>
      <c r="BVM57" s="15"/>
      <c r="BVN57" s="15"/>
      <c r="BVO57" s="15"/>
      <c r="BVP57" s="15"/>
      <c r="BVQ57" s="15"/>
      <c r="BVR57" s="15"/>
      <c r="BVS57" s="15"/>
      <c r="BVT57" s="15"/>
      <c r="BVU57" s="15"/>
      <c r="BVV57" s="15"/>
      <c r="BVW57" s="15"/>
      <c r="BVX57" s="15"/>
      <c r="BVY57" s="15"/>
      <c r="BVZ57" s="15"/>
      <c r="BWA57" s="15"/>
      <c r="BWB57" s="15"/>
      <c r="BWC57" s="15"/>
      <c r="BWD57" s="15"/>
      <c r="BWE57" s="15"/>
      <c r="BWF57" s="15"/>
      <c r="BWG57" s="15"/>
      <c r="BWH57" s="15"/>
      <c r="BWI57" s="15"/>
      <c r="BWJ57" s="15"/>
      <c r="BWK57" s="15"/>
      <c r="BWL57" s="15"/>
      <c r="BWM57" s="15"/>
      <c r="BWN57" s="15"/>
      <c r="BWO57" s="15"/>
      <c r="BWP57" s="15"/>
      <c r="BWQ57" s="15"/>
      <c r="BWR57" s="15"/>
      <c r="BWS57" s="15"/>
      <c r="BWT57" s="15"/>
      <c r="BWU57" s="15"/>
      <c r="BWV57" s="15"/>
      <c r="BWW57" s="15"/>
      <c r="BWX57" s="15"/>
      <c r="BWY57" s="15"/>
      <c r="BWZ57" s="15"/>
      <c r="BXA57" s="15"/>
      <c r="BXB57" s="15"/>
      <c r="BXC57" s="15"/>
      <c r="BXD57" s="15"/>
      <c r="BXE57" s="15"/>
      <c r="BXF57" s="15"/>
      <c r="BXG57" s="15"/>
      <c r="BXH57" s="15"/>
      <c r="BXI57" s="15"/>
      <c r="BXJ57" s="15"/>
      <c r="BXK57" s="15"/>
      <c r="BXL57" s="15"/>
      <c r="BXM57" s="15"/>
      <c r="BXN57" s="15"/>
      <c r="BXO57" s="15"/>
      <c r="BXP57" s="15"/>
      <c r="BXQ57" s="15"/>
      <c r="BXR57" s="15"/>
      <c r="BXS57" s="15"/>
      <c r="BXT57" s="15"/>
      <c r="BXU57" s="15"/>
      <c r="BXV57" s="15"/>
      <c r="BXW57" s="15"/>
      <c r="BXX57" s="15"/>
      <c r="BXY57" s="15"/>
      <c r="BXZ57" s="15"/>
      <c r="BYA57" s="15"/>
      <c r="BYB57" s="15"/>
      <c r="BYC57" s="15"/>
      <c r="BYD57" s="15"/>
      <c r="BYE57" s="15"/>
      <c r="BYF57" s="15"/>
      <c r="BYG57" s="15"/>
      <c r="BYH57" s="15"/>
      <c r="BYI57" s="15"/>
      <c r="BYJ57" s="15"/>
      <c r="BYK57" s="15"/>
      <c r="BYL57" s="15"/>
      <c r="BYM57" s="15"/>
      <c r="BYN57" s="15"/>
      <c r="BYO57" s="15"/>
      <c r="BYP57" s="15"/>
      <c r="BYQ57" s="15"/>
      <c r="BYR57" s="15"/>
      <c r="BYS57" s="15"/>
      <c r="BYT57" s="15"/>
      <c r="BYU57" s="15"/>
      <c r="BYV57" s="15"/>
      <c r="BYW57" s="15"/>
      <c r="BYX57" s="15"/>
      <c r="BYY57" s="15"/>
      <c r="BYZ57" s="15"/>
      <c r="BZA57" s="15"/>
      <c r="BZB57" s="15"/>
      <c r="BZC57" s="15"/>
      <c r="BZD57" s="15"/>
      <c r="BZE57" s="15"/>
      <c r="BZF57" s="15"/>
      <c r="BZG57" s="15"/>
      <c r="BZH57" s="15"/>
      <c r="BZI57" s="15"/>
      <c r="BZJ57" s="15"/>
      <c r="BZK57" s="15"/>
      <c r="BZL57" s="15"/>
      <c r="BZM57" s="15"/>
      <c r="BZN57" s="15"/>
      <c r="BZO57" s="15"/>
      <c r="BZP57" s="15"/>
      <c r="BZQ57" s="15"/>
      <c r="BZR57" s="15"/>
      <c r="BZS57" s="15"/>
      <c r="BZT57" s="15"/>
      <c r="BZU57" s="15"/>
      <c r="BZV57" s="15"/>
      <c r="BZW57" s="15"/>
      <c r="BZX57" s="15"/>
      <c r="BZY57" s="15"/>
      <c r="BZZ57" s="15"/>
      <c r="CAA57" s="15"/>
      <c r="CAB57" s="15"/>
      <c r="CAC57" s="15"/>
      <c r="CAD57" s="15"/>
      <c r="CAE57" s="15"/>
      <c r="CAF57" s="15"/>
      <c r="CAG57" s="15"/>
      <c r="CAH57" s="15"/>
      <c r="CAI57" s="15"/>
      <c r="CAJ57" s="15"/>
      <c r="CAK57" s="15"/>
      <c r="CAL57" s="15"/>
      <c r="CAM57" s="15"/>
      <c r="CAN57" s="15"/>
      <c r="CAO57" s="15"/>
      <c r="CAP57" s="15"/>
      <c r="CAQ57" s="15"/>
      <c r="CAR57" s="15"/>
      <c r="CAS57" s="15"/>
      <c r="CAT57" s="15"/>
      <c r="CAU57" s="15"/>
      <c r="CAV57" s="15"/>
      <c r="CAW57" s="15"/>
      <c r="CAX57" s="15"/>
      <c r="CAY57" s="15"/>
      <c r="CAZ57" s="15"/>
      <c r="CBA57" s="15"/>
      <c r="CBB57" s="15"/>
      <c r="CBC57" s="15"/>
      <c r="CBD57" s="15"/>
      <c r="CBE57" s="15"/>
      <c r="CBF57" s="15"/>
      <c r="CBG57" s="15"/>
      <c r="CBH57" s="15"/>
      <c r="CBI57" s="15"/>
      <c r="CBJ57" s="15"/>
      <c r="CBK57" s="15"/>
      <c r="CBL57" s="15"/>
      <c r="CBM57" s="15"/>
      <c r="CBN57" s="15"/>
      <c r="CBO57" s="15"/>
      <c r="CBP57" s="15"/>
      <c r="CBQ57" s="15"/>
      <c r="CBR57" s="15"/>
      <c r="CBS57" s="15"/>
      <c r="CBT57" s="15"/>
      <c r="CBU57" s="15"/>
      <c r="CBV57" s="15"/>
      <c r="CBW57" s="15"/>
      <c r="CBX57" s="15"/>
      <c r="CBY57" s="15"/>
      <c r="CBZ57" s="15"/>
      <c r="CCA57" s="15"/>
      <c r="CCB57" s="15"/>
      <c r="CCC57" s="15"/>
      <c r="CCD57" s="15"/>
      <c r="CCE57" s="15"/>
      <c r="CCF57" s="15"/>
      <c r="CCG57" s="15"/>
      <c r="CCH57" s="15"/>
      <c r="CCI57" s="15"/>
      <c r="CCJ57" s="15"/>
      <c r="CCK57" s="15"/>
      <c r="CCL57" s="15"/>
      <c r="CCM57" s="15"/>
      <c r="CCN57" s="15"/>
      <c r="CCO57" s="15"/>
      <c r="CCP57" s="15"/>
      <c r="CCQ57" s="15"/>
      <c r="CCR57" s="15"/>
      <c r="CCS57" s="15"/>
      <c r="CCT57" s="15"/>
      <c r="CCU57" s="15"/>
      <c r="CCV57" s="15"/>
      <c r="CCW57" s="15"/>
      <c r="CCX57" s="15"/>
      <c r="CCY57" s="15"/>
      <c r="CCZ57" s="15"/>
      <c r="CDA57" s="15"/>
      <c r="CDB57" s="15"/>
      <c r="CDC57" s="15"/>
      <c r="CDD57" s="15"/>
      <c r="CDE57" s="15"/>
      <c r="CDF57" s="15"/>
      <c r="CDG57" s="15"/>
      <c r="CDH57" s="15"/>
      <c r="CDI57" s="15"/>
      <c r="CDJ57" s="15"/>
      <c r="CDK57" s="15"/>
      <c r="CDL57" s="15"/>
      <c r="CDM57" s="15"/>
      <c r="CDN57" s="15"/>
      <c r="CDO57" s="15"/>
      <c r="CDP57" s="15"/>
      <c r="CDQ57" s="15"/>
      <c r="CDR57" s="15"/>
      <c r="CDS57" s="15"/>
      <c r="CDT57" s="15"/>
      <c r="CDU57" s="15"/>
      <c r="CDV57" s="15"/>
      <c r="CDW57" s="15"/>
      <c r="CDX57" s="15"/>
      <c r="CDY57" s="15"/>
      <c r="CDZ57" s="15"/>
      <c r="CEA57" s="15"/>
      <c r="CEB57" s="15"/>
      <c r="CEC57" s="15"/>
      <c r="CED57" s="15"/>
      <c r="CEE57" s="15"/>
      <c r="CEF57" s="15"/>
      <c r="CEG57" s="15"/>
      <c r="CEH57" s="15"/>
      <c r="CEI57" s="15"/>
      <c r="CEJ57" s="15"/>
      <c r="CEK57" s="15"/>
      <c r="CEL57" s="15"/>
      <c r="CEM57" s="15"/>
      <c r="CEN57" s="15"/>
      <c r="CEO57" s="15"/>
      <c r="CEP57" s="15"/>
      <c r="CEQ57" s="15"/>
      <c r="CER57" s="15"/>
      <c r="CES57" s="15"/>
      <c r="CET57" s="15"/>
      <c r="CEU57" s="15"/>
      <c r="CEV57" s="15"/>
      <c r="CEW57" s="15"/>
      <c r="CEX57" s="15"/>
      <c r="CEY57" s="15"/>
      <c r="CEZ57" s="15"/>
      <c r="CFA57" s="15"/>
      <c r="CFB57" s="15"/>
      <c r="CFC57" s="15"/>
      <c r="CFD57" s="15"/>
      <c r="CFE57" s="15"/>
      <c r="CFF57" s="15"/>
      <c r="CFG57" s="15"/>
      <c r="CFH57" s="15"/>
      <c r="CFI57" s="15"/>
      <c r="CFJ57" s="15"/>
      <c r="CFK57" s="15"/>
      <c r="CFL57" s="15"/>
      <c r="CFM57" s="15"/>
      <c r="CFN57" s="15"/>
      <c r="CFO57" s="15"/>
      <c r="CFP57" s="15"/>
      <c r="CFQ57" s="15"/>
      <c r="CFR57" s="15"/>
      <c r="CFS57" s="15"/>
      <c r="CFT57" s="15"/>
      <c r="CFU57" s="15"/>
      <c r="CFV57" s="15"/>
      <c r="CFW57" s="15"/>
      <c r="CFX57" s="15"/>
      <c r="CFY57" s="15"/>
      <c r="CFZ57" s="15"/>
      <c r="CGA57" s="15"/>
      <c r="CGB57" s="15"/>
      <c r="CGC57" s="15"/>
      <c r="CGD57" s="15"/>
      <c r="CGE57" s="15"/>
      <c r="CGF57" s="15"/>
      <c r="CGG57" s="15"/>
      <c r="CGH57" s="15"/>
      <c r="CGI57" s="15"/>
      <c r="CGJ57" s="15"/>
      <c r="CGK57" s="15"/>
      <c r="CGL57" s="15"/>
      <c r="CGM57" s="15"/>
      <c r="CGN57" s="15"/>
      <c r="CGO57" s="15"/>
      <c r="CGP57" s="15"/>
      <c r="CGQ57" s="15"/>
      <c r="CGR57" s="15"/>
      <c r="CGS57" s="15"/>
      <c r="CGT57" s="15"/>
      <c r="CGU57" s="15"/>
      <c r="CGV57" s="15"/>
      <c r="CGW57" s="15"/>
      <c r="CGX57" s="15"/>
      <c r="CGY57" s="15"/>
      <c r="CGZ57" s="15"/>
      <c r="CHA57" s="15"/>
      <c r="CHB57" s="15"/>
      <c r="CHC57" s="15"/>
      <c r="CHD57" s="15"/>
      <c r="CHE57" s="15"/>
      <c r="CHF57" s="15"/>
      <c r="CHG57" s="15"/>
      <c r="CHH57" s="15"/>
      <c r="CHI57" s="15"/>
      <c r="CHJ57" s="15"/>
      <c r="CHK57" s="15"/>
      <c r="CHL57" s="15"/>
      <c r="CHM57" s="15"/>
      <c r="CHN57" s="15"/>
      <c r="CHO57" s="15"/>
      <c r="CHP57" s="15"/>
      <c r="CHQ57" s="15"/>
      <c r="CHR57" s="15"/>
      <c r="CHS57" s="15"/>
      <c r="CHT57" s="15"/>
      <c r="CHU57" s="15"/>
      <c r="CHV57" s="15"/>
      <c r="CHW57" s="15"/>
      <c r="CHX57" s="15"/>
      <c r="CHY57" s="15"/>
      <c r="CHZ57" s="15"/>
      <c r="CIA57" s="15"/>
      <c r="CIB57" s="15"/>
      <c r="CIC57" s="15"/>
      <c r="CID57" s="15"/>
      <c r="CIE57" s="15"/>
      <c r="CIF57" s="15"/>
      <c r="CIG57" s="15"/>
      <c r="CIH57" s="15"/>
      <c r="CII57" s="15"/>
      <c r="CIJ57" s="15"/>
      <c r="CIK57" s="15"/>
      <c r="CIL57" s="15"/>
      <c r="CIM57" s="15"/>
      <c r="CIN57" s="15"/>
      <c r="CIO57" s="15"/>
      <c r="CIP57" s="15"/>
      <c r="CIQ57" s="15"/>
      <c r="CIR57" s="15"/>
      <c r="CIS57" s="15"/>
      <c r="CIT57" s="15"/>
      <c r="CIU57" s="15"/>
      <c r="CIV57" s="15"/>
      <c r="CIW57" s="15"/>
      <c r="CIX57" s="15"/>
      <c r="CIY57" s="15"/>
      <c r="CIZ57" s="15"/>
      <c r="CJA57" s="15"/>
      <c r="CJB57" s="15"/>
      <c r="CJC57" s="15"/>
      <c r="CJD57" s="15"/>
      <c r="CJE57" s="15"/>
      <c r="CJF57" s="15"/>
      <c r="CJG57" s="15"/>
      <c r="CJH57" s="15"/>
      <c r="CJI57" s="15"/>
      <c r="CJJ57" s="15"/>
      <c r="CJK57" s="15"/>
      <c r="CJL57" s="15"/>
      <c r="CJM57" s="15"/>
      <c r="CJN57" s="15"/>
      <c r="CJO57" s="15"/>
      <c r="CJP57" s="15"/>
      <c r="CJQ57" s="15"/>
      <c r="CJR57" s="15"/>
      <c r="CJS57" s="15"/>
      <c r="CJT57" s="15"/>
      <c r="CJU57" s="15"/>
      <c r="CJV57" s="15"/>
      <c r="CJW57" s="15"/>
      <c r="CJX57" s="15"/>
      <c r="CJY57" s="15"/>
      <c r="CJZ57" s="15"/>
      <c r="CKA57" s="15"/>
      <c r="CKB57" s="15"/>
      <c r="CKC57" s="15"/>
      <c r="CKD57" s="15"/>
      <c r="CKE57" s="15"/>
      <c r="CKF57" s="15"/>
      <c r="CKG57" s="15"/>
      <c r="CKH57" s="15"/>
      <c r="CKI57" s="15"/>
      <c r="CKJ57" s="15"/>
      <c r="CKK57" s="15"/>
      <c r="CKL57" s="15"/>
      <c r="CKM57" s="15"/>
      <c r="CKN57" s="15"/>
      <c r="CKO57" s="15"/>
      <c r="CKP57" s="15"/>
      <c r="CKQ57" s="15"/>
      <c r="CKR57" s="15"/>
      <c r="CKS57" s="15"/>
      <c r="CKT57" s="15"/>
      <c r="CKU57" s="15"/>
      <c r="CKV57" s="15"/>
      <c r="CKW57" s="15"/>
      <c r="CKX57" s="15"/>
      <c r="CKY57" s="15"/>
      <c r="CKZ57" s="15"/>
      <c r="CLA57" s="15"/>
      <c r="CLB57" s="15"/>
      <c r="CLC57" s="15"/>
      <c r="CLD57" s="15"/>
      <c r="CLE57" s="15"/>
      <c r="CLF57" s="15"/>
      <c r="CLG57" s="15"/>
      <c r="CLH57" s="15"/>
      <c r="CLI57" s="15"/>
      <c r="CLJ57" s="15"/>
      <c r="CLK57" s="15"/>
      <c r="CLL57" s="15"/>
      <c r="CLM57" s="15"/>
      <c r="CLN57" s="15"/>
      <c r="CLO57" s="15"/>
      <c r="CLP57" s="15"/>
      <c r="CLQ57" s="15"/>
      <c r="CLR57" s="15"/>
      <c r="CLS57" s="15"/>
      <c r="CLT57" s="15"/>
      <c r="CLU57" s="15"/>
      <c r="CLV57" s="15"/>
      <c r="CLW57" s="15"/>
      <c r="CLX57" s="15"/>
      <c r="CLY57" s="15"/>
      <c r="CLZ57" s="15"/>
      <c r="CMA57" s="15"/>
      <c r="CMB57" s="15"/>
      <c r="CMC57" s="15"/>
      <c r="CMD57" s="15"/>
      <c r="CME57" s="15"/>
      <c r="CMF57" s="15"/>
      <c r="CMG57" s="15"/>
      <c r="CMH57" s="15"/>
      <c r="CMI57" s="15"/>
      <c r="CMJ57" s="15"/>
      <c r="CMK57" s="15"/>
      <c r="CML57" s="15"/>
      <c r="CMM57" s="15"/>
      <c r="CMN57" s="15"/>
      <c r="CMO57" s="15"/>
      <c r="CMP57" s="15"/>
      <c r="CMQ57" s="15"/>
      <c r="CMR57" s="15"/>
      <c r="CMS57" s="15"/>
      <c r="CMT57" s="15"/>
      <c r="CMU57" s="15"/>
      <c r="CMV57" s="15"/>
      <c r="CMW57" s="15"/>
      <c r="CMX57" s="15"/>
      <c r="CMY57" s="15"/>
      <c r="CMZ57" s="15"/>
      <c r="CNA57" s="15"/>
      <c r="CNB57" s="15"/>
      <c r="CNC57" s="15"/>
      <c r="CND57" s="15"/>
      <c r="CNE57" s="15"/>
      <c r="CNF57" s="15"/>
      <c r="CNG57" s="15"/>
      <c r="CNH57" s="15"/>
      <c r="CNI57" s="15"/>
      <c r="CNJ57" s="15"/>
      <c r="CNK57" s="15"/>
      <c r="CNL57" s="15"/>
      <c r="CNM57" s="15"/>
      <c r="CNN57" s="15"/>
      <c r="CNO57" s="15"/>
      <c r="CNP57" s="15"/>
      <c r="CNQ57" s="15"/>
      <c r="CNR57" s="15"/>
      <c r="CNS57" s="15"/>
      <c r="CNT57" s="15"/>
      <c r="CNU57" s="15"/>
      <c r="CNV57" s="15"/>
      <c r="CNW57" s="15"/>
      <c r="CNX57" s="15"/>
      <c r="CNY57" s="15"/>
      <c r="CNZ57" s="15"/>
      <c r="COA57" s="15"/>
      <c r="COB57" s="15"/>
      <c r="COC57" s="15"/>
      <c r="COD57" s="15"/>
      <c r="COE57" s="15"/>
      <c r="COF57" s="15"/>
      <c r="COG57" s="15"/>
      <c r="COH57" s="15"/>
      <c r="COI57" s="15"/>
      <c r="COJ57" s="15"/>
      <c r="COK57" s="15"/>
      <c r="COL57" s="15"/>
      <c r="COM57" s="15"/>
      <c r="CON57" s="15"/>
      <c r="COO57" s="15"/>
      <c r="COP57" s="15"/>
      <c r="COQ57" s="15"/>
      <c r="COR57" s="15"/>
      <c r="COS57" s="15"/>
      <c r="COT57" s="15"/>
      <c r="COU57" s="15"/>
      <c r="COV57" s="15"/>
      <c r="COW57" s="15"/>
      <c r="COX57" s="15"/>
      <c r="COY57" s="15"/>
      <c r="COZ57" s="15"/>
      <c r="CPA57" s="15"/>
      <c r="CPB57" s="15"/>
      <c r="CPC57" s="15"/>
      <c r="CPD57" s="15"/>
      <c r="CPE57" s="15"/>
      <c r="CPF57" s="15"/>
      <c r="CPG57" s="15"/>
      <c r="CPH57" s="15"/>
      <c r="CPI57" s="15"/>
      <c r="CPJ57" s="15"/>
      <c r="CPK57" s="15"/>
      <c r="CPL57" s="15"/>
      <c r="CPM57" s="15"/>
      <c r="CPN57" s="15"/>
      <c r="CPO57" s="15"/>
      <c r="CPP57" s="15"/>
      <c r="CPQ57" s="15"/>
      <c r="CPR57" s="15"/>
      <c r="CPS57" s="15"/>
      <c r="CPT57" s="15"/>
      <c r="CPU57" s="15"/>
      <c r="CPV57" s="15"/>
      <c r="CPW57" s="15"/>
      <c r="CPX57" s="15"/>
      <c r="CPY57" s="15"/>
      <c r="CPZ57" s="15"/>
      <c r="CQA57" s="15"/>
      <c r="CQB57" s="15"/>
      <c r="CQC57" s="15"/>
      <c r="CQD57" s="15"/>
      <c r="CQE57" s="15"/>
      <c r="CQF57" s="15"/>
      <c r="CQG57" s="15"/>
      <c r="CQH57" s="15"/>
      <c r="CQI57" s="15"/>
      <c r="CQJ57" s="15"/>
      <c r="CQK57" s="15"/>
      <c r="CQL57" s="15"/>
      <c r="CQM57" s="15"/>
      <c r="CQN57" s="15"/>
      <c r="CQO57" s="15"/>
      <c r="CQP57" s="15"/>
      <c r="CQQ57" s="15"/>
      <c r="CQR57" s="15"/>
      <c r="CQS57" s="15"/>
      <c r="CQT57" s="15"/>
      <c r="CQU57" s="15"/>
      <c r="CQV57" s="15"/>
      <c r="CQW57" s="15"/>
      <c r="CQX57" s="15"/>
      <c r="CQY57" s="15"/>
      <c r="CQZ57" s="15"/>
      <c r="CRA57" s="15"/>
      <c r="CRB57" s="15"/>
      <c r="CRC57" s="15"/>
      <c r="CRD57" s="15"/>
      <c r="CRE57" s="15"/>
      <c r="CRF57" s="15"/>
      <c r="CRG57" s="15"/>
      <c r="CRH57" s="15"/>
      <c r="CRI57" s="15"/>
      <c r="CRJ57" s="15"/>
      <c r="CRK57" s="15"/>
      <c r="CRL57" s="15"/>
      <c r="CRM57" s="15"/>
      <c r="CRN57" s="15"/>
      <c r="CRO57" s="15"/>
      <c r="CRP57" s="15"/>
      <c r="CRQ57" s="15"/>
      <c r="CRR57" s="15"/>
      <c r="CRS57" s="15"/>
      <c r="CRT57" s="15"/>
      <c r="CRU57" s="15"/>
      <c r="CRV57" s="15"/>
      <c r="CRW57" s="15"/>
      <c r="CRX57" s="15"/>
      <c r="CRY57" s="15"/>
      <c r="CRZ57" s="15"/>
      <c r="CSA57" s="15"/>
      <c r="CSB57" s="15"/>
      <c r="CSC57" s="15"/>
      <c r="CSD57" s="15"/>
      <c r="CSE57" s="15"/>
      <c r="CSF57" s="15"/>
      <c r="CSG57" s="15"/>
      <c r="CSH57" s="15"/>
      <c r="CSI57" s="15"/>
      <c r="CSJ57" s="15"/>
      <c r="CSK57" s="15"/>
      <c r="CSL57" s="15"/>
      <c r="CSM57" s="15"/>
      <c r="CSN57" s="15"/>
      <c r="CSO57" s="15"/>
      <c r="CSP57" s="15"/>
      <c r="CSQ57" s="15"/>
      <c r="CSR57" s="15"/>
      <c r="CSS57" s="15"/>
      <c r="CST57" s="15"/>
      <c r="CSU57" s="15"/>
      <c r="CSV57" s="15"/>
      <c r="CSW57" s="15"/>
      <c r="CSX57" s="15"/>
      <c r="CSY57" s="15"/>
      <c r="CSZ57" s="15"/>
      <c r="CTA57" s="15"/>
      <c r="CTB57" s="15"/>
      <c r="CTC57" s="15"/>
      <c r="CTD57" s="15"/>
      <c r="CTE57" s="15"/>
      <c r="CTF57" s="15"/>
      <c r="CTG57" s="15"/>
      <c r="CTH57" s="15"/>
      <c r="CTI57" s="15"/>
      <c r="CTJ57" s="15"/>
      <c r="CTK57" s="15"/>
      <c r="CTL57" s="15"/>
      <c r="CTM57" s="15"/>
      <c r="CTN57" s="15"/>
      <c r="CTO57" s="15"/>
      <c r="CTP57" s="15"/>
      <c r="CTQ57" s="15"/>
      <c r="CTR57" s="15"/>
      <c r="CTS57" s="15"/>
      <c r="CTT57" s="15"/>
      <c r="CTU57" s="15"/>
      <c r="CTV57" s="15"/>
      <c r="CTW57" s="15"/>
      <c r="CTX57" s="15"/>
      <c r="CTY57" s="15"/>
      <c r="CTZ57" s="15"/>
      <c r="CUA57" s="15"/>
      <c r="CUB57" s="15"/>
      <c r="CUC57" s="15"/>
      <c r="CUD57" s="15"/>
      <c r="CUE57" s="15"/>
      <c r="CUF57" s="15"/>
      <c r="CUG57" s="15"/>
      <c r="CUH57" s="15"/>
      <c r="CUI57" s="15"/>
      <c r="CUJ57" s="15"/>
      <c r="CUK57" s="15"/>
      <c r="CUL57" s="15"/>
      <c r="CUM57" s="15"/>
      <c r="CUN57" s="15"/>
      <c r="CUO57" s="15"/>
      <c r="CUP57" s="15"/>
      <c r="CUQ57" s="15"/>
      <c r="CUR57" s="15"/>
      <c r="CUS57" s="15"/>
      <c r="CUT57" s="15"/>
    </row>
    <row r="58" spans="1:2594" s="15" customFormat="1" ht="15" customHeight="1" x14ac:dyDescent="0.15">
      <c r="A58" s="511" t="s">
        <v>31</v>
      </c>
      <c r="B58" s="94" t="s">
        <v>196</v>
      </c>
      <c r="C58" s="634" t="s">
        <v>209</v>
      </c>
      <c r="D58" s="43">
        <v>8.3098119999999991</v>
      </c>
      <c r="E58" s="43">
        <v>8141.3590000000004</v>
      </c>
      <c r="F58" s="43">
        <v>8.9179469999999998</v>
      </c>
      <c r="G58" s="43">
        <v>9473.9959999999992</v>
      </c>
      <c r="H58" s="43">
        <v>9.9999999999999995E-7</v>
      </c>
      <c r="I58" s="43">
        <v>6.0000000000000001E-3</v>
      </c>
      <c r="J58" s="43">
        <v>1.7420000000000001E-3</v>
      </c>
      <c r="K58" s="131">
        <v>1.4450000000000001</v>
      </c>
      <c r="L58" s="189"/>
      <c r="M58" s="190"/>
      <c r="N58" s="612" t="str">
        <f t="shared" si="11"/>
        <v>12.1</v>
      </c>
      <c r="O58" s="35" t="str">
        <f t="shared" si="12"/>
        <v>ПОЛИГРАФИЧЕСКАЯ БУМАГА</v>
      </c>
      <c r="P58" s="646" t="s">
        <v>209</v>
      </c>
      <c r="Q58" s="461">
        <f>D58-(D59+D60+D61+D62)</f>
        <v>0</v>
      </c>
      <c r="R58" s="180">
        <f t="shared" ref="R58:X58" si="35">E58-(E59+E60+E61+E62)</f>
        <v>0</v>
      </c>
      <c r="S58" s="180">
        <f t="shared" si="35"/>
        <v>0</v>
      </c>
      <c r="T58" s="180">
        <f t="shared" si="35"/>
        <v>0</v>
      </c>
      <c r="U58" s="180">
        <f t="shared" si="35"/>
        <v>0</v>
      </c>
      <c r="V58" s="180">
        <f t="shared" si="35"/>
        <v>0</v>
      </c>
      <c r="W58" s="180">
        <f t="shared" si="35"/>
        <v>0</v>
      </c>
      <c r="X58" s="616">
        <f t="shared" si="35"/>
        <v>0</v>
      </c>
      <c r="Y58" s="210"/>
      <c r="Z58" s="298" t="str">
        <f t="shared" si="4"/>
        <v>12.1</v>
      </c>
      <c r="AA58" s="35" t="str">
        <f t="shared" si="4"/>
        <v>ПОЛИГРАФИЧЕСКАЯ БУМАГА</v>
      </c>
      <c r="AB58" s="634" t="s">
        <v>209</v>
      </c>
      <c r="AC58" s="296">
        <f>IF(ISNUMBER('CB1-Производство'!D70+D58-H58),'CB1-Производство'!D70+D58-H58,IF(ISNUMBER(H58-D58),"NT " &amp; H58-D58,"…"))</f>
        <v>8.3098109999999998</v>
      </c>
      <c r="AD58" s="231">
        <f>IF(ISNUMBER('CB1-Производство'!E70+F58-J58),'CB1-Производство'!E70+F58-J58,IF(ISNUMBER(J58-F58),"NT " &amp; J58-F58,"…"))</f>
        <v>8.9162049999999997</v>
      </c>
    </row>
    <row r="59" spans="1:2594" s="15" customFormat="1" ht="15" customHeight="1" x14ac:dyDescent="0.15">
      <c r="A59" s="511" t="s">
        <v>90</v>
      </c>
      <c r="B59" s="66" t="s">
        <v>197</v>
      </c>
      <c r="C59" s="633" t="s">
        <v>209</v>
      </c>
      <c r="D59" s="44">
        <v>0.521177</v>
      </c>
      <c r="E59" s="44">
        <v>362.05799999999999</v>
      </c>
      <c r="F59" s="44">
        <v>0.54844599999999999</v>
      </c>
      <c r="G59" s="44">
        <v>378.47800000000001</v>
      </c>
      <c r="H59" s="44">
        <v>0</v>
      </c>
      <c r="I59" s="44">
        <v>0</v>
      </c>
      <c r="J59" s="44">
        <v>0</v>
      </c>
      <c r="K59" s="129">
        <v>0</v>
      </c>
      <c r="L59" s="189"/>
      <c r="M59" s="190"/>
      <c r="N59" s="612" t="str">
        <f t="shared" si="11"/>
        <v>12.1.1</v>
      </c>
      <c r="O59" s="33" t="str">
        <f t="shared" si="12"/>
        <v>ГАЗЕТНАЯ БУМАГА</v>
      </c>
      <c r="P59" s="640" t="s">
        <v>209</v>
      </c>
      <c r="Q59" s="173"/>
      <c r="R59" s="173"/>
      <c r="S59" s="173"/>
      <c r="T59" s="173"/>
      <c r="U59" s="173"/>
      <c r="V59" s="173"/>
      <c r="W59" s="173"/>
      <c r="X59" s="198"/>
      <c r="Y59" s="191"/>
      <c r="Z59" s="298" t="str">
        <f t="shared" si="4"/>
        <v>12.1.1</v>
      </c>
      <c r="AA59" s="33" t="str">
        <f t="shared" si="4"/>
        <v>ГАЗЕТНАЯ БУМАГА</v>
      </c>
      <c r="AB59" s="633" t="s">
        <v>209</v>
      </c>
      <c r="AC59" s="296">
        <f>IF(ISNUMBER('CB1-Производство'!D71+D59-H59),'CB1-Производство'!D71+D59-H59,IF(ISNUMBER(H59-D59),"NT " &amp; H59-D59,"…"))</f>
        <v>0.521177</v>
      </c>
      <c r="AD59" s="231">
        <f>IF(ISNUMBER('CB1-Производство'!E71+F59-J59),'CB1-Производство'!E71+F59-J59,IF(ISNUMBER(J59-F59),"NT " &amp; J59-F59,"…"))</f>
        <v>0.54844599999999999</v>
      </c>
    </row>
    <row r="60" spans="1:2594" s="15" customFormat="1" ht="15" customHeight="1" x14ac:dyDescent="0.15">
      <c r="A60" s="511" t="s">
        <v>91</v>
      </c>
      <c r="B60" s="66" t="s">
        <v>198</v>
      </c>
      <c r="C60" s="633" t="s">
        <v>209</v>
      </c>
      <c r="D60" s="44">
        <v>0.27356599999999998</v>
      </c>
      <c r="E60" s="44">
        <v>289.66399999999999</v>
      </c>
      <c r="F60" s="44">
        <v>0.20647499999999999</v>
      </c>
      <c r="G60" s="44">
        <v>195.43799999999999</v>
      </c>
      <c r="H60" s="44">
        <v>9.9999999999999995E-7</v>
      </c>
      <c r="I60" s="44">
        <v>6.0000000000000001E-3</v>
      </c>
      <c r="J60" s="44">
        <v>0</v>
      </c>
      <c r="K60" s="129">
        <v>0</v>
      </c>
      <c r="L60" s="189"/>
      <c r="M60" s="190"/>
      <c r="N60" s="612" t="str">
        <f t="shared" si="11"/>
        <v>12.1.2</v>
      </c>
      <c r="O60" s="33" t="str">
        <f t="shared" si="12"/>
        <v>НЕМЕЛОВАННАЯ БУМАГА С СОДЕРЖАНИЕМ ДРЕВЕСНОЙ МАССЫ</v>
      </c>
      <c r="P60" s="640" t="s">
        <v>209</v>
      </c>
      <c r="Q60" s="173"/>
      <c r="R60" s="173"/>
      <c r="S60" s="173"/>
      <c r="T60" s="173"/>
      <c r="U60" s="173"/>
      <c r="V60" s="173"/>
      <c r="W60" s="173"/>
      <c r="X60" s="198"/>
      <c r="Y60" s="191"/>
      <c r="Z60" s="298" t="str">
        <f t="shared" si="4"/>
        <v>12.1.2</v>
      </c>
      <c r="AA60" s="33" t="str">
        <f t="shared" si="4"/>
        <v>НЕМЕЛОВАННАЯ БУМАГА С СОДЕРЖАНИЕМ ДРЕВЕСНОЙ МАССЫ</v>
      </c>
      <c r="AB60" s="633" t="s">
        <v>209</v>
      </c>
      <c r="AC60" s="296">
        <f>IF(ISNUMBER('CB1-Производство'!D72+D60-H60),'CB1-Производство'!D72+D60-H60,IF(ISNUMBER(H60-D60),"NT " &amp; H60-D60,"…"))</f>
        <v>0.273565</v>
      </c>
      <c r="AD60" s="231">
        <f>IF(ISNUMBER('CB1-Производство'!E72+F60-J60),'CB1-Производство'!E72+F60-J60,IF(ISNUMBER(J60-F60),"NT " &amp; J60-F60,"…"))</f>
        <v>0.20647499999999999</v>
      </c>
    </row>
    <row r="61" spans="1:2594" s="15" customFormat="1" ht="15" customHeight="1" x14ac:dyDescent="0.15">
      <c r="A61" s="511" t="s">
        <v>92</v>
      </c>
      <c r="B61" s="66" t="s">
        <v>199</v>
      </c>
      <c r="C61" s="633" t="s">
        <v>209</v>
      </c>
      <c r="D61" s="44">
        <v>5.9745489999999997</v>
      </c>
      <c r="E61" s="44">
        <v>5819.335</v>
      </c>
      <c r="F61" s="44">
        <v>5.8907679999999996</v>
      </c>
      <c r="G61" s="44">
        <v>6435.54</v>
      </c>
      <c r="H61" s="44">
        <v>0</v>
      </c>
      <c r="I61" s="44">
        <v>0</v>
      </c>
      <c r="J61" s="44">
        <v>1.7189999999999998E-3</v>
      </c>
      <c r="K61" s="129">
        <v>1.4379999999999999</v>
      </c>
      <c r="L61" s="189"/>
      <c r="M61" s="190"/>
      <c r="N61" s="612" t="str">
        <f t="shared" si="11"/>
        <v>12.1.3</v>
      </c>
      <c r="O61" s="33" t="str">
        <f t="shared" si="12"/>
        <v>НЕМЕЛОВАННАЯ БУМАГА БЕЗ СОДЕРЖАНИЯ ДРЕВЕСНОЙ МАССЫ</v>
      </c>
      <c r="P61" s="640" t="s">
        <v>209</v>
      </c>
      <c r="Q61" s="173"/>
      <c r="R61" s="173"/>
      <c r="S61" s="173"/>
      <c r="T61" s="173"/>
      <c r="U61" s="173"/>
      <c r="V61" s="173"/>
      <c r="W61" s="173"/>
      <c r="X61" s="198"/>
      <c r="Y61" s="191"/>
      <c r="Z61" s="298" t="str">
        <f t="shared" si="4"/>
        <v>12.1.3</v>
      </c>
      <c r="AA61" s="33" t="str">
        <f t="shared" si="4"/>
        <v>НЕМЕЛОВАННАЯ БУМАГА БЕЗ СОДЕРЖАНИЯ ДРЕВЕСНОЙ МАССЫ</v>
      </c>
      <c r="AB61" s="633" t="s">
        <v>209</v>
      </c>
      <c r="AC61" s="296">
        <f>IF(ISNUMBER('CB1-Производство'!D73+D61-H61),'CB1-Производство'!D73+D61-H61,IF(ISNUMBER(H61-D61),"NT " &amp; H61-D61,"…"))</f>
        <v>5.9745489999999997</v>
      </c>
      <c r="AD61" s="231">
        <f>IF(ISNUMBER('CB1-Производство'!E73+F61-J61),'CB1-Производство'!E73+F61-J61,IF(ISNUMBER(J61-F61),"NT " &amp; J61-F61,"…"))</f>
        <v>5.889049</v>
      </c>
    </row>
    <row r="62" spans="1:2594" s="15" customFormat="1" ht="15" customHeight="1" x14ac:dyDescent="0.15">
      <c r="A62" s="511" t="s">
        <v>93</v>
      </c>
      <c r="B62" s="67" t="s">
        <v>200</v>
      </c>
      <c r="C62" s="633" t="s">
        <v>209</v>
      </c>
      <c r="D62" s="44">
        <v>1.5405199999999999</v>
      </c>
      <c r="E62" s="44">
        <v>1670.3019999999999</v>
      </c>
      <c r="F62" s="44">
        <v>2.2722579999999999</v>
      </c>
      <c r="G62" s="44">
        <v>2464.54</v>
      </c>
      <c r="H62" s="44">
        <v>0</v>
      </c>
      <c r="I62" s="44">
        <v>0</v>
      </c>
      <c r="J62" s="44">
        <v>2.3E-5</v>
      </c>
      <c r="K62" s="129">
        <v>7.0000000000000001E-3</v>
      </c>
      <c r="L62" s="189"/>
      <c r="M62" s="190"/>
      <c r="N62" s="612" t="str">
        <f t="shared" si="11"/>
        <v>12.1.4</v>
      </c>
      <c r="O62" s="33" t="str">
        <f t="shared" si="12"/>
        <v>МЕЛОВАННАЯ БУМАГА</v>
      </c>
      <c r="P62" s="640" t="s">
        <v>209</v>
      </c>
      <c r="Q62" s="173"/>
      <c r="R62" s="173"/>
      <c r="S62" s="173"/>
      <c r="T62" s="173"/>
      <c r="U62" s="173"/>
      <c r="V62" s="173"/>
      <c r="W62" s="173"/>
      <c r="X62" s="198"/>
      <c r="Y62" s="191"/>
      <c r="Z62" s="298" t="str">
        <f t="shared" si="4"/>
        <v>12.1.4</v>
      </c>
      <c r="AA62" s="33" t="str">
        <f t="shared" si="4"/>
        <v>МЕЛОВАННАЯ БУМАГА</v>
      </c>
      <c r="AB62" s="633" t="s">
        <v>209</v>
      </c>
      <c r="AC62" s="296">
        <f>IF(ISNUMBER('CB1-Производство'!D74+D62-H62),'CB1-Производство'!D74+D62-H62,IF(ISNUMBER(H62-D62),"NT " &amp; H62-D62,"…"))</f>
        <v>1.5405199999999999</v>
      </c>
      <c r="AD62" s="231">
        <f>IF(ISNUMBER('CB1-Производство'!E74+F62-J62),'CB1-Производство'!E74+F62-J62,IF(ISNUMBER(J62-F62),"NT " &amp; J62-F62,"…"))</f>
        <v>2.2722349999999998</v>
      </c>
    </row>
    <row r="63" spans="1:2594" s="15" customFormat="1" ht="15" customHeight="1" x14ac:dyDescent="0.15">
      <c r="A63" s="505">
        <v>12.2</v>
      </c>
      <c r="B63" s="68" t="s">
        <v>201</v>
      </c>
      <c r="C63" s="633" t="s">
        <v>209</v>
      </c>
      <c r="D63" s="44">
        <v>1.4487429999999999</v>
      </c>
      <c r="E63" s="44">
        <v>1454.105</v>
      </c>
      <c r="F63" s="44">
        <v>1.805528</v>
      </c>
      <c r="G63" s="44">
        <v>1819.758</v>
      </c>
      <c r="H63" s="44">
        <v>0</v>
      </c>
      <c r="I63" s="44">
        <v>0</v>
      </c>
      <c r="J63" s="44">
        <v>2.3250000000000002E-3</v>
      </c>
      <c r="K63" s="129">
        <v>0.80600000000000005</v>
      </c>
      <c r="L63" s="189"/>
      <c r="M63" s="190"/>
      <c r="N63" s="601">
        <f t="shared" si="11"/>
        <v>12.2</v>
      </c>
      <c r="O63" s="35" t="str">
        <f t="shared" si="12"/>
        <v>БЫТОВАЯ И ГИГИЕНИЧЕСКАЯ БУМАГА</v>
      </c>
      <c r="P63" s="640" t="s">
        <v>209</v>
      </c>
      <c r="Q63" s="173"/>
      <c r="R63" s="173"/>
      <c r="S63" s="173"/>
      <c r="T63" s="173"/>
      <c r="U63" s="173"/>
      <c r="V63" s="173"/>
      <c r="W63" s="173"/>
      <c r="X63" s="198"/>
      <c r="Y63" s="191"/>
      <c r="Z63" s="298">
        <f t="shared" si="4"/>
        <v>12.2</v>
      </c>
      <c r="AA63" s="35" t="str">
        <f t="shared" si="4"/>
        <v>БЫТОВАЯ И ГИГИЕНИЧЕСКАЯ БУМАГА</v>
      </c>
      <c r="AB63" s="633" t="s">
        <v>209</v>
      </c>
      <c r="AC63" s="296">
        <f>IF(ISNUMBER('CB1-Производство'!D75+D63-H63),'CB1-Производство'!D75+D63-H63,IF(ISNUMBER(H63-D63),"NT " &amp; H63-D63,"…"))</f>
        <v>3.1487429999999996</v>
      </c>
      <c r="AD63" s="231">
        <f>IF(ISNUMBER('CB1-Производство'!E75+F63-J63),'CB1-Производство'!E75+F63-J63,IF(ISNUMBER(J63-F63),"NT " &amp; J63-F63,"…"))</f>
        <v>3.5032030000000001</v>
      </c>
    </row>
    <row r="64" spans="1:2594" s="15" customFormat="1" ht="15" customHeight="1" x14ac:dyDescent="0.15">
      <c r="A64" s="511">
        <v>12.3</v>
      </c>
      <c r="B64" s="94" t="s">
        <v>202</v>
      </c>
      <c r="C64" s="634" t="s">
        <v>209</v>
      </c>
      <c r="D64" s="43">
        <v>17.222929999999998</v>
      </c>
      <c r="E64" s="43">
        <v>18820.651999999998</v>
      </c>
      <c r="F64" s="43">
        <v>22.238698999999997</v>
      </c>
      <c r="G64" s="43">
        <v>23977.303</v>
      </c>
      <c r="H64" s="43">
        <v>2.1514000000000002E-2</v>
      </c>
      <c r="I64" s="43">
        <v>26.92</v>
      </c>
      <c r="J64" s="43">
        <v>2.264E-3</v>
      </c>
      <c r="K64" s="131">
        <v>3.496</v>
      </c>
      <c r="L64" s="189"/>
      <c r="M64" s="190"/>
      <c r="N64" s="612">
        <f t="shared" si="11"/>
        <v>12.3</v>
      </c>
      <c r="O64" s="35" t="str">
        <f t="shared" si="12"/>
        <v>УПАКОВОЧНЫЕ МАТЕРИАЛЫ</v>
      </c>
      <c r="P64" s="644" t="s">
        <v>209</v>
      </c>
      <c r="Q64" s="460">
        <f>D64-(D65+D66+D67+D68)</f>
        <v>0</v>
      </c>
      <c r="R64" s="175">
        <f t="shared" ref="R64:X64" si="36">E64-(E65+E66+E67+E68)</f>
        <v>0</v>
      </c>
      <c r="S64" s="175">
        <f t="shared" si="36"/>
        <v>0</v>
      </c>
      <c r="T64" s="175">
        <f t="shared" si="36"/>
        <v>0</v>
      </c>
      <c r="U64" s="175">
        <f t="shared" si="36"/>
        <v>0</v>
      </c>
      <c r="V64" s="175">
        <f t="shared" si="36"/>
        <v>0</v>
      </c>
      <c r="W64" s="175">
        <f t="shared" si="36"/>
        <v>0</v>
      </c>
      <c r="X64" s="602">
        <f t="shared" si="36"/>
        <v>0</v>
      </c>
      <c r="Y64" s="210"/>
      <c r="Z64" s="298">
        <f t="shared" si="4"/>
        <v>12.3</v>
      </c>
      <c r="AA64" s="35" t="str">
        <f t="shared" si="4"/>
        <v>УПАКОВОЧНЫЕ МАТЕРИАЛЫ</v>
      </c>
      <c r="AB64" s="634" t="s">
        <v>209</v>
      </c>
      <c r="AC64" s="296">
        <f>IF(ISNUMBER('CB1-Производство'!D76+D64-H64),'CB1-Производство'!D76+D64-H64,IF(ISNUMBER(H64-D64),"NT " &amp; H64-D64,"…"))</f>
        <v>21.901415999999998</v>
      </c>
      <c r="AD64" s="231">
        <f>IF(ISNUMBER('CB1-Производство'!E76+F64-J64),'CB1-Производство'!E76+F64-J64,IF(ISNUMBER(J64-F64),"NT " &amp; J64-F64,"…"))</f>
        <v>27.736434999999997</v>
      </c>
    </row>
    <row r="65" spans="1:30" s="15" customFormat="1" ht="15" customHeight="1" x14ac:dyDescent="0.15">
      <c r="A65" s="511" t="s">
        <v>94</v>
      </c>
      <c r="B65" s="66" t="s">
        <v>203</v>
      </c>
      <c r="C65" s="634" t="s">
        <v>209</v>
      </c>
      <c r="D65" s="43">
        <v>4.3239760000000009</v>
      </c>
      <c r="E65" s="43">
        <v>2564.4160000000002</v>
      </c>
      <c r="F65" s="43">
        <v>4.8080360000000004</v>
      </c>
      <c r="G65" s="48">
        <v>2948.904</v>
      </c>
      <c r="H65" s="44">
        <v>5.5000000000000003E-4</v>
      </c>
      <c r="I65" s="44">
        <v>0.53300000000000003</v>
      </c>
      <c r="J65" s="44">
        <v>1.33E-3</v>
      </c>
      <c r="K65" s="129">
        <v>2.169</v>
      </c>
      <c r="L65" s="189"/>
      <c r="M65" s="190"/>
      <c r="N65" s="612" t="str">
        <f t="shared" si="11"/>
        <v>12.3.1</v>
      </c>
      <c r="O65" s="33" t="str">
        <f t="shared" si="12"/>
        <v>КАРТОНАЖНЫЕ МАТЕРИАЛЫ</v>
      </c>
      <c r="P65" s="640" t="s">
        <v>209</v>
      </c>
      <c r="Q65" s="173"/>
      <c r="R65" s="173"/>
      <c r="S65" s="173"/>
      <c r="T65" s="173"/>
      <c r="U65" s="173"/>
      <c r="V65" s="173"/>
      <c r="W65" s="173"/>
      <c r="X65" s="198"/>
      <c r="Y65" s="191"/>
      <c r="Z65" s="298" t="str">
        <f t="shared" si="4"/>
        <v>12.3.1</v>
      </c>
      <c r="AA65" s="33" t="str">
        <f t="shared" si="4"/>
        <v>КАРТОНАЖНЫЕ МАТЕРИАЛЫ</v>
      </c>
      <c r="AB65" s="634" t="s">
        <v>209</v>
      </c>
      <c r="AC65" s="296">
        <f>IF(ISNUMBER('CB1-Производство'!D77+D65-H65),'CB1-Производство'!D77+D65-H65,IF(ISNUMBER(H65-D65),"NT " &amp; H65-D65,"…"))</f>
        <v>4.3234260000000013</v>
      </c>
      <c r="AD65" s="231">
        <f>IF(ISNUMBER('CB1-Производство'!E77+F65-J65),'CB1-Производство'!E77+F65-J65,IF(ISNUMBER(J65-F65),"NT " &amp; J65-F65,"…"))</f>
        <v>4.8067060000000001</v>
      </c>
    </row>
    <row r="66" spans="1:30" s="15" customFormat="1" ht="15" customHeight="1" x14ac:dyDescent="0.15">
      <c r="A66" s="511" t="s">
        <v>95</v>
      </c>
      <c r="B66" s="66" t="s">
        <v>204</v>
      </c>
      <c r="C66" s="634" t="s">
        <v>209</v>
      </c>
      <c r="D66" s="43">
        <v>12.117405000000002</v>
      </c>
      <c r="E66" s="43">
        <v>15392.57</v>
      </c>
      <c r="F66" s="43">
        <v>16.136174</v>
      </c>
      <c r="G66" s="48">
        <v>19509.954000000002</v>
      </c>
      <c r="H66" s="44">
        <v>1.8550000000000001E-2</v>
      </c>
      <c r="I66" s="44">
        <v>24.082000000000001</v>
      </c>
      <c r="J66" s="44">
        <v>5.9800000000000001E-4</v>
      </c>
      <c r="K66" s="129">
        <v>1.244</v>
      </c>
      <c r="L66" s="189"/>
      <c r="M66" s="190"/>
      <c r="N66" s="612" t="str">
        <f t="shared" si="11"/>
        <v>12.3.2</v>
      </c>
      <c r="O66" s="33" t="str">
        <f t="shared" si="12"/>
        <v>КОРОБОЧНЫЙ КАРТОН</v>
      </c>
      <c r="P66" s="640" t="s">
        <v>209</v>
      </c>
      <c r="Q66" s="173"/>
      <c r="R66" s="173"/>
      <c r="S66" s="173"/>
      <c r="T66" s="173"/>
      <c r="U66" s="173"/>
      <c r="V66" s="173"/>
      <c r="W66" s="173"/>
      <c r="X66" s="198"/>
      <c r="Y66" s="191"/>
      <c r="Z66" s="298" t="str">
        <f t="shared" si="4"/>
        <v>12.3.2</v>
      </c>
      <c r="AA66" s="33" t="str">
        <f t="shared" si="4"/>
        <v>КОРОБОЧНЫЙ КАРТОН</v>
      </c>
      <c r="AB66" s="634" t="s">
        <v>209</v>
      </c>
      <c r="AC66" s="296">
        <f>IF(ISNUMBER('CB1-Производство'!D78+D66-H66),'CB1-Производство'!D78+D66-H66,IF(ISNUMBER(H66-D66),"NT " &amp; H66-D66,"…"))</f>
        <v>16.798855</v>
      </c>
      <c r="AD66" s="231">
        <f>IF(ISNUMBER('CB1-Производство'!E78+F66-J66),'CB1-Производство'!E78+F66-J66,IF(ISNUMBER(J66-F66),"NT " &amp; J66-F66,"…"))</f>
        <v>21.635576</v>
      </c>
    </row>
    <row r="67" spans="1:30" s="15" customFormat="1" ht="15" customHeight="1" x14ac:dyDescent="0.15">
      <c r="A67" s="511" t="s">
        <v>96</v>
      </c>
      <c r="B67" s="66" t="s">
        <v>205</v>
      </c>
      <c r="C67" s="633" t="s">
        <v>209</v>
      </c>
      <c r="D67" s="44">
        <v>0.6305360000000001</v>
      </c>
      <c r="E67" s="44">
        <v>755.42399999999998</v>
      </c>
      <c r="F67" s="44">
        <v>1.0815360000000001</v>
      </c>
      <c r="G67" s="44">
        <v>1357.25</v>
      </c>
      <c r="H67" s="49">
        <v>2.4140000000000003E-3</v>
      </c>
      <c r="I67" s="49">
        <v>2.3050000000000002</v>
      </c>
      <c r="J67" s="49">
        <v>3.3600000000000004E-4</v>
      </c>
      <c r="K67" s="134">
        <v>8.3000000000000004E-2</v>
      </c>
      <c r="L67" s="189"/>
      <c r="M67" s="190"/>
      <c r="N67" s="612" t="str">
        <f t="shared" si="11"/>
        <v>12.3.3</v>
      </c>
      <c r="O67" s="33" t="str">
        <f t="shared" si="12"/>
        <v>ОБЕРТОЧНАЯ БУМАГА</v>
      </c>
      <c r="P67" s="640" t="s">
        <v>209</v>
      </c>
      <c r="Q67" s="173"/>
      <c r="R67" s="173"/>
      <c r="S67" s="173"/>
      <c r="T67" s="173"/>
      <c r="U67" s="173"/>
      <c r="V67" s="173"/>
      <c r="W67" s="173"/>
      <c r="X67" s="198"/>
      <c r="Y67" s="191"/>
      <c r="Z67" s="298" t="str">
        <f t="shared" si="4"/>
        <v>12.3.3</v>
      </c>
      <c r="AA67" s="33" t="str">
        <f t="shared" si="4"/>
        <v>ОБЕРТОЧНАЯ БУМАГА</v>
      </c>
      <c r="AB67" s="633" t="s">
        <v>209</v>
      </c>
      <c r="AC67" s="296">
        <f>IF(ISNUMBER('CB1-Производство'!D79+D67-H67),'CB1-Производство'!D79+D67-H67,IF(ISNUMBER(H67-D67),"NT " &amp; H67-D67,"…"))</f>
        <v>0.62812200000000007</v>
      </c>
      <c r="AD67" s="231">
        <f>IF(ISNUMBER('CB1-Производство'!E79+F67-J67),'CB1-Производство'!E79+F67-J67,IF(ISNUMBER(J67-F67),"NT " &amp; J67-F67,"…"))</f>
        <v>1.0812000000000002</v>
      </c>
    </row>
    <row r="68" spans="1:30" s="15" customFormat="1" ht="30" x14ac:dyDescent="0.15">
      <c r="A68" s="511" t="s">
        <v>97</v>
      </c>
      <c r="B68" s="630" t="s">
        <v>206</v>
      </c>
      <c r="C68" s="633" t="s">
        <v>209</v>
      </c>
      <c r="D68" s="44">
        <v>0.15101300000000001</v>
      </c>
      <c r="E68" s="44">
        <v>108.242</v>
      </c>
      <c r="F68" s="44">
        <v>0.212953</v>
      </c>
      <c r="G68" s="44">
        <v>161.19499999999999</v>
      </c>
      <c r="H68" s="44">
        <v>0</v>
      </c>
      <c r="I68" s="44">
        <v>0</v>
      </c>
      <c r="J68" s="44">
        <v>0</v>
      </c>
      <c r="K68" s="129">
        <v>0</v>
      </c>
      <c r="L68" s="189"/>
      <c r="M68" s="190"/>
      <c r="N68" s="612" t="str">
        <f t="shared" si="11"/>
        <v>12.3.4</v>
      </c>
      <c r="O68" s="643" t="str">
        <f t="shared" si="12"/>
        <v>ПРОЧИЕ СОРТА БУМАГИ, ИСПОЛЬЗУЕМЫЕ ГЛАВНЫМ ОБРАЗОМ ДЛЯ ЦЕЛЕЙ УПАКОВКИ</v>
      </c>
      <c r="P68" s="640" t="s">
        <v>209</v>
      </c>
      <c r="Q68" s="173"/>
      <c r="R68" s="173"/>
      <c r="S68" s="173"/>
      <c r="T68" s="173"/>
      <c r="U68" s="173"/>
      <c r="V68" s="173"/>
      <c r="W68" s="173"/>
      <c r="X68" s="198"/>
      <c r="Y68" s="191"/>
      <c r="Z68" s="298" t="str">
        <f t="shared" si="4"/>
        <v>12.3.4</v>
      </c>
      <c r="AA68" s="643" t="str">
        <f t="shared" si="4"/>
        <v>ПРОЧИЕ СОРТА БУМАГИ, ИСПОЛЬЗУЕМЫЕ ГЛАВНЫМ ОБРАЗОМ ДЛЯ ЦЕЛЕЙ УПАКОВКИ</v>
      </c>
      <c r="AB68" s="633" t="s">
        <v>209</v>
      </c>
      <c r="AC68" s="296">
        <f>IF(ISNUMBER('CB1-Производство'!D80+D68-H68),'CB1-Производство'!D80+D68-H68,IF(ISNUMBER(H68-D68),"NT " &amp; H68-D68,"…"))</f>
        <v>0.15101300000000001</v>
      </c>
      <c r="AD68" s="231">
        <f>IF(ISNUMBER('CB1-Производство'!E80+F68-J68),'CB1-Производство'!E80+F68-J68,IF(ISNUMBER(J68-F68),"NT " &amp; J68-F68,"…"))</f>
        <v>0.212953</v>
      </c>
    </row>
    <row r="69" spans="1:30" s="15" customFormat="1" ht="15" customHeight="1" thickBot="1" x14ac:dyDescent="0.2">
      <c r="A69" s="514">
        <v>12.4</v>
      </c>
      <c r="B69" s="626" t="s">
        <v>207</v>
      </c>
      <c r="C69" s="636" t="s">
        <v>209</v>
      </c>
      <c r="D69" s="135">
        <v>2.4160710000000001</v>
      </c>
      <c r="E69" s="135">
        <v>9132.2639999999992</v>
      </c>
      <c r="F69" s="135">
        <v>3.2888229999999998</v>
      </c>
      <c r="G69" s="135">
        <v>12559.915999999999</v>
      </c>
      <c r="H69" s="135">
        <v>0</v>
      </c>
      <c r="I69" s="135">
        <v>0</v>
      </c>
      <c r="J69" s="135">
        <v>3.1150000000000001E-3</v>
      </c>
      <c r="K69" s="136">
        <v>5.8289999999999997</v>
      </c>
      <c r="L69" s="189"/>
      <c r="M69" s="190"/>
      <c r="N69" s="617">
        <f t="shared" si="11"/>
        <v>12.4</v>
      </c>
      <c r="O69" s="38" t="str">
        <f t="shared" si="12"/>
        <v>ПРОЧИЕ СОРТА БУМАГИ И КАРТОНА (НЕ ВКЛЮЧЕННЫЕ В ДРУГИЕ КАТЕГОРИИ)</v>
      </c>
      <c r="P69" s="641" t="s">
        <v>209</v>
      </c>
      <c r="Q69" s="178"/>
      <c r="R69" s="178"/>
      <c r="S69" s="178"/>
      <c r="T69" s="178"/>
      <c r="U69" s="178"/>
      <c r="V69" s="178"/>
      <c r="W69" s="178"/>
      <c r="X69" s="365"/>
      <c r="Y69" s="191"/>
      <c r="Z69" s="300">
        <f t="shared" si="4"/>
        <v>12.4</v>
      </c>
      <c r="AA69" s="40" t="str">
        <f t="shared" si="4"/>
        <v>ПРОЧИЕ СОРТА БУМАГИ И КАРТОНА (НЕ ВКЛЮЧЕННЫЕ В ДРУГИЕ КАТЕГОРИИ)</v>
      </c>
      <c r="AB69" s="636" t="s">
        <v>209</v>
      </c>
      <c r="AC69" s="229">
        <f>IF(ISNUMBER('CB1-Производство'!D81+D69-H69),'CB1-Производство'!D81+D69-H69,IF(ISNUMBER(H69-D69),"NT " &amp; H69-D69,"…"))</f>
        <v>5.0160710000000002</v>
      </c>
      <c r="AD69" s="360">
        <f>IF(ISNUMBER('CB1-Производство'!E81+F69-J69),'CB1-Производство'!E81+F69-J69,IF(ISNUMBER(J69-F69),"NT " &amp; J69-F69,"…"))</f>
        <v>5.2857079999999996</v>
      </c>
    </row>
    <row r="70" spans="1:30" ht="21" customHeight="1" thickTop="1" x14ac:dyDescent="0.2">
      <c r="A70" s="85"/>
      <c r="B70" s="191" t="s">
        <v>208</v>
      </c>
      <c r="C70" s="637"/>
      <c r="D70" s="82"/>
      <c r="E70" s="82"/>
      <c r="F70" s="82"/>
      <c r="G70" s="82"/>
      <c r="H70" s="82"/>
      <c r="I70" s="82"/>
      <c r="J70" s="82"/>
      <c r="K70" s="82"/>
      <c r="M70" s="17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</row>
    <row r="71" spans="1:30" ht="12.75" customHeight="1" x14ac:dyDescent="0.2">
      <c r="A71" s="83"/>
      <c r="B71" s="241"/>
      <c r="D71" s="83"/>
      <c r="E71" s="83"/>
      <c r="F71" s="83"/>
      <c r="G71" s="83"/>
      <c r="H71" s="83"/>
      <c r="I71" s="83"/>
      <c r="J71" s="83"/>
      <c r="K71" s="83"/>
      <c r="M71" s="17"/>
      <c r="N71" s="184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</row>
    <row r="72" spans="1:30" ht="12.75" customHeight="1" x14ac:dyDescent="0.2">
      <c r="A72" s="83"/>
      <c r="B72" s="83" t="s">
        <v>309</v>
      </c>
      <c r="D72" s="83"/>
      <c r="E72" s="83"/>
      <c r="F72" s="83"/>
      <c r="G72" s="83"/>
      <c r="H72" s="83"/>
      <c r="I72" s="83"/>
      <c r="J72" s="83"/>
      <c r="K72" s="83"/>
      <c r="M72" s="17"/>
      <c r="N72" s="184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</row>
    <row r="73" spans="1:30" ht="12.75" customHeight="1" x14ac:dyDescent="0.2">
      <c r="A73" s="83"/>
      <c r="B73" s="83" t="s">
        <v>326</v>
      </c>
      <c r="D73" s="83"/>
      <c r="E73" s="83"/>
      <c r="F73" s="83"/>
      <c r="G73" s="83"/>
      <c r="H73" s="83"/>
      <c r="I73" s="83"/>
      <c r="J73" s="83"/>
      <c r="K73" s="83"/>
      <c r="M73" s="17"/>
      <c r="N73" s="184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</row>
    <row r="74" spans="1:30" ht="12.75" customHeight="1" x14ac:dyDescent="0.2">
      <c r="A74" s="83"/>
      <c r="B74" s="83" t="s">
        <v>327</v>
      </c>
      <c r="D74" s="83"/>
      <c r="E74" s="83"/>
      <c r="F74" s="83"/>
      <c r="G74" s="83"/>
      <c r="H74" s="83"/>
      <c r="I74" s="83"/>
      <c r="J74" s="83"/>
      <c r="K74" s="83"/>
      <c r="M74" s="17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</row>
    <row r="75" spans="1:30" ht="12.75" customHeight="1" x14ac:dyDescent="0.2">
      <c r="A75" s="83"/>
      <c r="D75" s="83"/>
      <c r="E75" s="83"/>
      <c r="F75" s="83"/>
      <c r="G75" s="83"/>
      <c r="H75" s="83"/>
      <c r="I75" s="83"/>
      <c r="J75" s="83"/>
      <c r="K75" s="83"/>
      <c r="M75" s="17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</row>
    <row r="76" spans="1:30" ht="12.75" customHeight="1" x14ac:dyDescent="0.2">
      <c r="A76" s="83"/>
      <c r="B76" s="83"/>
      <c r="D76" s="83"/>
      <c r="E76" s="83"/>
      <c r="F76" s="83"/>
      <c r="G76" s="83"/>
      <c r="H76" s="83"/>
      <c r="I76" s="83"/>
      <c r="J76" s="83"/>
      <c r="K76" s="83"/>
      <c r="M76" s="17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</row>
    <row r="77" spans="1:30" ht="12.75" customHeight="1" x14ac:dyDescent="0.2">
      <c r="A77" s="83"/>
      <c r="B77" s="83"/>
      <c r="D77" s="83"/>
      <c r="E77" s="83"/>
      <c r="F77" s="83"/>
      <c r="G77" s="83"/>
      <c r="H77" s="83"/>
      <c r="I77" s="83"/>
      <c r="J77" s="83"/>
      <c r="K77" s="83"/>
      <c r="M77" s="17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</row>
    <row r="78" spans="1:30" ht="12.75" customHeight="1" x14ac:dyDescent="0.2">
      <c r="A78" s="83"/>
      <c r="B78" s="83"/>
      <c r="D78" s="83"/>
      <c r="E78" s="83"/>
      <c r="F78" s="83"/>
      <c r="G78" s="83"/>
      <c r="H78" s="83"/>
      <c r="I78" s="83"/>
      <c r="J78" s="83"/>
      <c r="K78" s="83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spans="1:30" ht="12.75" customHeight="1" x14ac:dyDescent="0.2">
      <c r="A79" s="83"/>
      <c r="B79" s="83"/>
      <c r="D79" s="83"/>
      <c r="E79" s="83"/>
      <c r="F79" s="83"/>
      <c r="G79" s="83"/>
      <c r="H79" s="83"/>
      <c r="I79" s="83"/>
      <c r="J79" s="83"/>
      <c r="K79" s="83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</row>
    <row r="80" spans="1:30" ht="12.75" customHeight="1" x14ac:dyDescent="0.2">
      <c r="A80" s="83"/>
      <c r="B80" s="83"/>
      <c r="D80" s="83"/>
      <c r="E80" s="83"/>
      <c r="F80" s="83"/>
      <c r="G80" s="83"/>
      <c r="H80" s="83"/>
      <c r="I80" s="83"/>
      <c r="J80" s="83"/>
      <c r="K80" s="83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</row>
    <row r="81" spans="1:27" ht="12.75" customHeight="1" x14ac:dyDescent="0.2">
      <c r="A81" s="83"/>
      <c r="B81" s="83"/>
      <c r="D81" s="83"/>
      <c r="E81" s="83"/>
      <c r="F81" s="83"/>
      <c r="G81" s="83"/>
      <c r="H81" s="83"/>
      <c r="I81" s="83"/>
      <c r="J81" s="83"/>
      <c r="K81" s="83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 spans="1:27" ht="12.75" customHeight="1" x14ac:dyDescent="0.2">
      <c r="A82" s="83"/>
      <c r="B82" s="83"/>
      <c r="D82" s="83"/>
      <c r="E82" s="83"/>
      <c r="F82" s="83"/>
      <c r="G82" s="83"/>
      <c r="H82" s="83"/>
      <c r="I82" s="83"/>
      <c r="J82" s="83"/>
      <c r="K82" s="83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</row>
    <row r="83" spans="1:27" ht="12.75" customHeight="1" x14ac:dyDescent="0.2">
      <c r="A83" s="83"/>
      <c r="B83" s="83"/>
      <c r="D83" s="83"/>
      <c r="E83" s="83"/>
      <c r="F83" s="83"/>
      <c r="G83" s="83"/>
      <c r="H83" s="83"/>
      <c r="I83" s="83"/>
      <c r="J83" s="83"/>
      <c r="K83" s="83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</row>
    <row r="84" spans="1:27" ht="12.75" customHeight="1" x14ac:dyDescent="0.2">
      <c r="A84" s="83"/>
      <c r="B84" s="83"/>
      <c r="D84" s="83"/>
      <c r="E84" s="83"/>
      <c r="F84" s="83"/>
      <c r="G84" s="83"/>
      <c r="H84" s="83"/>
      <c r="I84" s="83"/>
      <c r="J84" s="83"/>
      <c r="K84" s="83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</row>
    <row r="85" spans="1:27" ht="12.75" customHeight="1" x14ac:dyDescent="0.2">
      <c r="A85" s="83"/>
      <c r="B85" s="83"/>
      <c r="D85" s="83"/>
      <c r="E85" s="83"/>
      <c r="F85" s="83"/>
      <c r="G85" s="83"/>
      <c r="H85" s="83"/>
      <c r="I85" s="83"/>
      <c r="J85" s="83"/>
      <c r="K85" s="83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</row>
    <row r="86" spans="1:27" ht="12.75" customHeight="1" x14ac:dyDescent="0.2">
      <c r="A86" s="83"/>
      <c r="B86" s="83"/>
      <c r="D86" s="83"/>
      <c r="E86" s="83"/>
      <c r="F86" s="83"/>
      <c r="G86" s="83"/>
      <c r="H86" s="83"/>
      <c r="I86" s="83"/>
      <c r="J86" s="83"/>
      <c r="K86" s="83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</row>
    <row r="87" spans="1:27" ht="12.75" customHeight="1" x14ac:dyDescent="0.2">
      <c r="A87" s="83"/>
      <c r="B87" s="83"/>
      <c r="D87" s="83"/>
      <c r="E87" s="83"/>
      <c r="F87" s="83"/>
      <c r="G87" s="83"/>
      <c r="H87" s="83"/>
      <c r="I87" s="83"/>
      <c r="J87" s="83"/>
      <c r="K87" s="83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</row>
    <row r="88" spans="1:27" ht="12.75" customHeight="1" x14ac:dyDescent="0.2">
      <c r="A88" s="83"/>
      <c r="B88" s="83"/>
      <c r="D88" s="83"/>
      <c r="E88" s="83"/>
      <c r="F88" s="83"/>
      <c r="G88" s="83"/>
      <c r="H88" s="83"/>
      <c r="I88" s="83"/>
      <c r="J88" s="83"/>
      <c r="K88" s="83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</row>
    <row r="89" spans="1:27" ht="12.75" customHeight="1" x14ac:dyDescent="0.2">
      <c r="A89" s="83"/>
      <c r="B89" s="83"/>
      <c r="D89" s="83"/>
      <c r="E89" s="83"/>
      <c r="F89" s="83"/>
      <c r="G89" s="83"/>
      <c r="H89" s="83"/>
      <c r="I89" s="83"/>
      <c r="J89" s="83"/>
      <c r="K89" s="83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</row>
    <row r="90" spans="1:27" ht="12.75" customHeight="1" x14ac:dyDescent="0.2">
      <c r="A90" s="83"/>
      <c r="B90" s="83"/>
      <c r="D90" s="83"/>
      <c r="E90" s="83"/>
      <c r="F90" s="83"/>
      <c r="G90" s="83"/>
      <c r="H90" s="83"/>
      <c r="I90" s="83"/>
      <c r="J90" s="83"/>
      <c r="K90" s="83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</row>
    <row r="91" spans="1:27" ht="12.75" customHeight="1" x14ac:dyDescent="0.2">
      <c r="A91" s="83"/>
      <c r="B91" s="83"/>
      <c r="D91" s="83"/>
      <c r="E91" s="83"/>
      <c r="F91" s="83"/>
      <c r="G91" s="83"/>
      <c r="H91" s="83"/>
      <c r="I91" s="83"/>
      <c r="J91" s="83"/>
      <c r="K91" s="83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</row>
    <row r="92" spans="1:27" ht="12.75" customHeight="1" x14ac:dyDescent="0.2">
      <c r="A92" s="83"/>
      <c r="B92" s="83"/>
      <c r="D92" s="83"/>
      <c r="E92" s="83"/>
      <c r="F92" s="83"/>
      <c r="G92" s="83"/>
      <c r="H92" s="83"/>
      <c r="I92" s="83"/>
      <c r="J92" s="83"/>
      <c r="K92" s="83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</row>
    <row r="93" spans="1:27" ht="12.75" customHeight="1" x14ac:dyDescent="0.2">
      <c r="A93" s="83"/>
      <c r="B93" s="83"/>
      <c r="D93" s="83"/>
      <c r="E93" s="83"/>
      <c r="F93" s="83"/>
      <c r="G93" s="83"/>
      <c r="H93" s="83"/>
      <c r="I93" s="83"/>
      <c r="J93" s="83"/>
      <c r="K93" s="83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</row>
    <row r="94" spans="1:27" ht="12.75" customHeight="1" x14ac:dyDescent="0.2">
      <c r="A94" s="83"/>
      <c r="B94" s="83"/>
      <c r="D94" s="83"/>
      <c r="E94" s="83"/>
      <c r="F94" s="83"/>
      <c r="G94" s="83"/>
      <c r="H94" s="83"/>
      <c r="I94" s="83"/>
      <c r="J94" s="83"/>
      <c r="K94" s="83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</row>
    <row r="95" spans="1:27" ht="12.75" customHeight="1" x14ac:dyDescent="0.2">
      <c r="A95" s="83"/>
      <c r="B95" s="83"/>
      <c r="D95" s="83"/>
      <c r="E95" s="83"/>
      <c r="F95" s="83"/>
      <c r="G95" s="83"/>
      <c r="H95" s="83"/>
      <c r="I95" s="83"/>
      <c r="J95" s="83"/>
      <c r="K95" s="83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</row>
    <row r="96" spans="1:27" ht="12.75" customHeight="1" x14ac:dyDescent="0.2">
      <c r="A96" s="83"/>
      <c r="B96" s="83"/>
      <c r="D96" s="83"/>
      <c r="E96" s="83"/>
      <c r="F96" s="83"/>
      <c r="G96" s="83"/>
      <c r="H96" s="83"/>
      <c r="I96" s="83"/>
      <c r="J96" s="83"/>
      <c r="K96" s="83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</row>
    <row r="97" spans="1:50" ht="12.75" customHeight="1" x14ac:dyDescent="0.2">
      <c r="A97" s="83"/>
      <c r="B97" s="83"/>
      <c r="D97" s="83"/>
      <c r="E97" s="83"/>
      <c r="F97" s="83"/>
      <c r="G97" s="83"/>
      <c r="H97" s="83"/>
      <c r="I97" s="83"/>
      <c r="J97" s="83"/>
      <c r="K97" s="83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</row>
    <row r="98" spans="1:50" ht="12.75" customHeight="1" x14ac:dyDescent="0.2">
      <c r="A98" s="83"/>
      <c r="B98" s="83"/>
      <c r="D98" s="83"/>
      <c r="E98" s="83"/>
      <c r="F98" s="83"/>
      <c r="G98" s="83"/>
      <c r="H98" s="83"/>
      <c r="I98" s="83"/>
      <c r="J98" s="83"/>
      <c r="K98" s="83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50" ht="12.75" customHeight="1" x14ac:dyDescent="0.2">
      <c r="A99" s="83"/>
      <c r="B99" s="83"/>
      <c r="D99" s="83"/>
      <c r="E99" s="83"/>
      <c r="F99" s="83"/>
      <c r="G99" s="83"/>
      <c r="H99" s="83"/>
      <c r="I99" s="83"/>
      <c r="J99" s="83"/>
      <c r="K99" s="83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</row>
    <row r="100" spans="1:50" ht="12.75" customHeight="1" x14ac:dyDescent="0.2">
      <c r="A100" s="83"/>
      <c r="B100" s="83"/>
      <c r="D100" s="83"/>
      <c r="E100" s="83"/>
      <c r="F100" s="83"/>
      <c r="G100" s="83"/>
      <c r="H100" s="83"/>
      <c r="I100" s="83"/>
      <c r="J100" s="83"/>
      <c r="K100" s="83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U100" s="13" t="s">
        <v>0</v>
      </c>
      <c r="AV100" s="13" t="s">
        <v>0</v>
      </c>
      <c r="AW100" s="13" t="s">
        <v>0</v>
      </c>
      <c r="AX100" s="13" t="s">
        <v>0</v>
      </c>
    </row>
    <row r="101" spans="1:50" ht="12.75" customHeight="1" x14ac:dyDescent="0.2">
      <c r="A101" s="83"/>
      <c r="B101" s="83"/>
      <c r="D101" s="83"/>
      <c r="E101" s="83"/>
      <c r="F101" s="83"/>
      <c r="G101" s="83"/>
      <c r="H101" s="83"/>
      <c r="I101" s="83"/>
      <c r="J101" s="83"/>
      <c r="K101" s="83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</row>
  </sheetData>
  <sheetProtection sheet="1" objects="1" scenario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.39370078740157483" right="0.39370078740157483" top="0.19685039370078741" bottom="0.19685039370078741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9" pageOrder="overThenDown" orientation="landscape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showGridLines="0" zoomScale="80" zoomScaleNormal="80" zoomScaleSheetLayoutView="100" workbookViewId="0">
      <selection activeCell="G20" sqref="G20"/>
    </sheetView>
  </sheetViews>
  <sheetFormatPr defaultColWidth="9.625" defaultRowHeight="12.75" customHeight="1" x14ac:dyDescent="0.2"/>
  <cols>
    <col min="1" max="1" width="11.25" style="6" customWidth="1"/>
    <col min="2" max="2" width="68.25" style="7" customWidth="1"/>
    <col min="3" max="6" width="22.125" style="7" customWidth="1"/>
    <col min="7" max="7" width="14.375" style="7" customWidth="1"/>
    <col min="8" max="8" width="13.375" style="7" customWidth="1"/>
    <col min="9" max="9" width="12.625" style="86" customWidth="1"/>
    <col min="10" max="10" width="69.375" style="86" customWidth="1"/>
    <col min="11" max="14" width="14.75" style="86" customWidth="1"/>
    <col min="15" max="16384" width="9.625" style="7"/>
  </cols>
  <sheetData>
    <row r="1" spans="1:14" s="51" customFormat="1" ht="12.75" customHeight="1" thickBot="1" x14ac:dyDescent="0.25">
      <c r="A1" s="87"/>
      <c r="B1" s="88"/>
      <c r="C1" s="74"/>
      <c r="D1" s="74">
        <v>62</v>
      </c>
      <c r="E1" s="74">
        <v>91</v>
      </c>
      <c r="F1" s="74">
        <v>91</v>
      </c>
      <c r="I1" s="169"/>
      <c r="J1" s="169"/>
      <c r="K1" s="169"/>
      <c r="L1" s="169"/>
      <c r="M1" s="169"/>
      <c r="N1" s="169"/>
    </row>
    <row r="2" spans="1:14" ht="17.100000000000001" customHeight="1" x14ac:dyDescent="0.2">
      <c r="A2" s="75"/>
      <c r="B2" s="291"/>
      <c r="C2" s="16"/>
      <c r="D2" s="249" t="s">
        <v>141</v>
      </c>
      <c r="E2" s="667" t="s">
        <v>321</v>
      </c>
      <c r="F2" s="561" t="s">
        <v>322</v>
      </c>
      <c r="G2" s="8"/>
      <c r="H2" s="9"/>
      <c r="L2" s="302" t="str">
        <f>D2</f>
        <v>Страна:</v>
      </c>
      <c r="M2" s="301"/>
    </row>
    <row r="3" spans="1:14" ht="17.100000000000001" customHeight="1" x14ac:dyDescent="0.2">
      <c r="A3" s="76"/>
      <c r="B3" s="17"/>
      <c r="C3" s="17"/>
      <c r="D3" s="569" t="s">
        <v>303</v>
      </c>
      <c r="E3" s="247"/>
      <c r="F3" s="250"/>
      <c r="G3" s="8"/>
      <c r="H3" s="10"/>
    </row>
    <row r="4" spans="1:14" ht="17.100000000000001" customHeight="1" x14ac:dyDescent="0.2">
      <c r="A4" s="76"/>
      <c r="B4" s="17"/>
      <c r="C4" s="575"/>
      <c r="D4" s="671" t="s">
        <v>357</v>
      </c>
      <c r="E4" s="247"/>
      <c r="F4" s="250"/>
      <c r="G4" s="8"/>
      <c r="H4" s="10"/>
    </row>
    <row r="5" spans="1:14" ht="17.100000000000001" customHeight="1" x14ac:dyDescent="0.2">
      <c r="A5" s="76"/>
      <c r="B5" s="17"/>
      <c r="C5" s="17"/>
      <c r="D5" s="569" t="s">
        <v>144</v>
      </c>
      <c r="E5" s="247"/>
      <c r="F5" s="250"/>
      <c r="G5" s="8"/>
      <c r="H5" s="11"/>
    </row>
    <row r="6" spans="1:14" ht="17.100000000000001" customHeight="1" x14ac:dyDescent="0.2">
      <c r="A6" s="76"/>
      <c r="B6" s="712" t="s">
        <v>219</v>
      </c>
      <c r="C6" s="722"/>
      <c r="D6" s="251"/>
      <c r="E6" s="247"/>
      <c r="F6" s="250"/>
      <c r="G6" s="8"/>
      <c r="H6" s="11"/>
    </row>
    <row r="7" spans="1:14" ht="17.100000000000001" customHeight="1" x14ac:dyDescent="0.2">
      <c r="A7" s="76"/>
      <c r="B7" s="723"/>
      <c r="C7" s="722"/>
      <c r="D7" s="251"/>
      <c r="E7" s="247"/>
      <c r="F7" s="250"/>
      <c r="G7" s="8"/>
      <c r="H7" s="11"/>
    </row>
    <row r="8" spans="1:14" ht="17.100000000000001" customHeight="1" x14ac:dyDescent="0.2">
      <c r="A8" s="76"/>
      <c r="B8" s="724" t="s">
        <v>226</v>
      </c>
      <c r="C8" s="725"/>
      <c r="D8" s="569" t="s">
        <v>220</v>
      </c>
      <c r="E8" s="247"/>
      <c r="F8" s="563" t="s">
        <v>222</v>
      </c>
      <c r="G8" s="8"/>
      <c r="H8" s="11"/>
    </row>
    <row r="9" spans="1:14" ht="21" customHeight="1" x14ac:dyDescent="0.2">
      <c r="A9" s="76"/>
      <c r="B9" s="714" t="s">
        <v>212</v>
      </c>
      <c r="C9" s="714"/>
      <c r="D9" s="570" t="s">
        <v>221</v>
      </c>
      <c r="E9" s="669"/>
      <c r="F9" s="250"/>
      <c r="G9" s="8"/>
      <c r="H9" s="11"/>
    </row>
    <row r="10" spans="1:14" ht="17.100000000000001" customHeight="1" x14ac:dyDescent="0.2">
      <c r="A10" s="76"/>
      <c r="B10" s="574"/>
      <c r="C10" s="574"/>
      <c r="D10" s="193"/>
      <c r="E10" s="194"/>
      <c r="F10" s="195"/>
      <c r="G10" s="8"/>
      <c r="H10" s="11"/>
      <c r="I10" s="736" t="s">
        <v>286</v>
      </c>
      <c r="J10" s="721"/>
    </row>
    <row r="11" spans="1:14" ht="20.25" x14ac:dyDescent="0.25">
      <c r="A11" s="76"/>
      <c r="B11" s="574"/>
      <c r="C11" s="233" t="s">
        <v>213</v>
      </c>
      <c r="D11" s="234" t="s">
        <v>323</v>
      </c>
      <c r="E11" s="112" t="s">
        <v>0</v>
      </c>
      <c r="F11" s="113"/>
      <c r="G11" s="8"/>
      <c r="H11" s="11"/>
      <c r="I11" s="721"/>
      <c r="J11" s="721"/>
      <c r="K11" s="731" t="s">
        <v>218</v>
      </c>
      <c r="L11" s="732"/>
      <c r="M11" s="17"/>
    </row>
    <row r="12" spans="1:14" ht="17.100000000000001" customHeight="1" thickBot="1" x14ac:dyDescent="0.25">
      <c r="A12" s="77"/>
      <c r="B12" s="292"/>
      <c r="C12" s="89"/>
      <c r="D12" s="196" t="s">
        <v>0</v>
      </c>
      <c r="E12" s="17"/>
      <c r="F12" s="92"/>
      <c r="G12" s="8"/>
      <c r="H12" s="11"/>
    </row>
    <row r="13" spans="1:14" s="80" customFormat="1" ht="17.45" customHeight="1" x14ac:dyDescent="0.25">
      <c r="A13" s="590" t="s">
        <v>149</v>
      </c>
      <c r="B13" s="592" t="s">
        <v>148</v>
      </c>
      <c r="C13" s="700" t="s">
        <v>224</v>
      </c>
      <c r="D13" s="733"/>
      <c r="E13" s="700" t="s">
        <v>225</v>
      </c>
      <c r="F13" s="734"/>
      <c r="G13" s="78"/>
      <c r="H13" s="79"/>
      <c r="I13" s="329" t="s">
        <v>149</v>
      </c>
      <c r="J13" s="330" t="str">
        <f>B13</f>
        <v>Товар</v>
      </c>
      <c r="K13" s="729" t="str">
        <f>C13</f>
        <v>И М П О Р Т  СТОИМОСТЬ</v>
      </c>
      <c r="L13" s="735"/>
      <c r="M13" s="729" t="str">
        <f>E13</f>
        <v>Э К С П О Р Т   СТОИМОСТЬ</v>
      </c>
      <c r="N13" s="730"/>
    </row>
    <row r="14" spans="1:14" s="83" customFormat="1" ht="20.25" customHeight="1" x14ac:dyDescent="0.2">
      <c r="A14" s="237" t="s">
        <v>150</v>
      </c>
      <c r="B14" s="573" t="s">
        <v>0</v>
      </c>
      <c r="C14" s="235">
        <v>2016</v>
      </c>
      <c r="D14" s="235">
        <f>C14+1</f>
        <v>2017</v>
      </c>
      <c r="E14" s="235">
        <f>C14</f>
        <v>2016</v>
      </c>
      <c r="F14" s="236">
        <f>D14</f>
        <v>2017</v>
      </c>
      <c r="G14" s="81"/>
      <c r="H14" s="81"/>
      <c r="I14" s="4" t="s">
        <v>150</v>
      </c>
      <c r="J14" s="230"/>
      <c r="K14" s="115">
        <f>C14</f>
        <v>2016</v>
      </c>
      <c r="L14" s="115">
        <f>D14</f>
        <v>2017</v>
      </c>
      <c r="M14" s="115">
        <f>E14</f>
        <v>2016</v>
      </c>
      <c r="N14" s="331">
        <f>F14</f>
        <v>2017</v>
      </c>
    </row>
    <row r="15" spans="1:14" s="83" customFormat="1" ht="21.75" customHeight="1" x14ac:dyDescent="0.2">
      <c r="A15" s="465">
        <v>13</v>
      </c>
      <c r="B15" s="726" t="s">
        <v>226</v>
      </c>
      <c r="C15" s="727"/>
      <c r="D15" s="727"/>
      <c r="E15" s="727"/>
      <c r="F15" s="728"/>
      <c r="G15" s="82"/>
      <c r="H15" s="82"/>
      <c r="I15" s="466">
        <f t="shared" ref="I15:J34" si="0">A15</f>
        <v>13</v>
      </c>
      <c r="J15" s="726" t="str">
        <f t="shared" si="0"/>
        <v>ИЗДЕЛИЯ ИЗ ДРЕВЕСИНЫ, ПРОШЕДШИЕ ВТОРИЧНУЮ ОБРАБОТКУ</v>
      </c>
      <c r="K15" s="727"/>
      <c r="L15" s="727"/>
      <c r="M15" s="727"/>
      <c r="N15" s="728"/>
    </row>
    <row r="16" spans="1:14" s="15" customFormat="1" ht="21.75" customHeight="1" x14ac:dyDescent="0.15">
      <c r="A16" s="515">
        <v>13.1</v>
      </c>
      <c r="B16" s="31" t="s">
        <v>227</v>
      </c>
      <c r="C16" s="516">
        <v>1034.627</v>
      </c>
      <c r="D16" s="517">
        <v>616.73099999999999</v>
      </c>
      <c r="E16" s="518">
        <v>50.9</v>
      </c>
      <c r="F16" s="519">
        <v>38.034999999999997</v>
      </c>
      <c r="G16" s="14"/>
      <c r="H16" s="14"/>
      <c r="I16" s="332">
        <f t="shared" si="0"/>
        <v>13.1</v>
      </c>
      <c r="J16" s="31" t="str">
        <f t="shared" si="0"/>
        <v>ПИЛОМАТЕРИАЛЫ, ПРОШЕДШИЕ ДОПОЛНИТЕЛЬНУЮ ОБРАБОТКУ</v>
      </c>
      <c r="K16" s="463">
        <f>C16-(C17+C18)</f>
        <v>0</v>
      </c>
      <c r="L16" s="463">
        <f>D16-(D17+D18)</f>
        <v>0</v>
      </c>
      <c r="M16" s="463">
        <f>E16-(E17+E18)</f>
        <v>0</v>
      </c>
      <c r="N16" s="464">
        <f>F16-(F17+F18)</f>
        <v>0</v>
      </c>
    </row>
    <row r="17" spans="1:14" s="15" customFormat="1" ht="21.75" customHeight="1" x14ac:dyDescent="0.15">
      <c r="A17" s="515" t="s">
        <v>99</v>
      </c>
      <c r="B17" s="32" t="s">
        <v>158</v>
      </c>
      <c r="C17" s="520">
        <v>506.11900000000003</v>
      </c>
      <c r="D17" s="520">
        <v>366.27199999999999</v>
      </c>
      <c r="E17" s="521">
        <v>4.2</v>
      </c>
      <c r="F17" s="522">
        <v>0</v>
      </c>
      <c r="G17" s="14"/>
      <c r="H17" s="14"/>
      <c r="I17" s="332" t="str">
        <f t="shared" si="0"/>
        <v>13.1.C</v>
      </c>
      <c r="J17" s="559" t="str">
        <f t="shared" si="0"/>
        <v>Хвойные породы</v>
      </c>
      <c r="K17" s="197" t="s">
        <v>0</v>
      </c>
      <c r="L17" s="198"/>
      <c r="M17" s="198"/>
      <c r="N17" s="174"/>
    </row>
    <row r="18" spans="1:14" s="15" customFormat="1" ht="21.75" customHeight="1" x14ac:dyDescent="0.15">
      <c r="A18" s="515" t="s">
        <v>100</v>
      </c>
      <c r="B18" s="32" t="s">
        <v>159</v>
      </c>
      <c r="C18" s="523">
        <v>528.50800000000004</v>
      </c>
      <c r="D18" s="523">
        <v>250.459</v>
      </c>
      <c r="E18" s="518">
        <v>46.7</v>
      </c>
      <c r="F18" s="519">
        <v>38.034999999999997</v>
      </c>
      <c r="G18" s="14"/>
      <c r="H18" s="14"/>
      <c r="I18" s="332" t="str">
        <f t="shared" si="0"/>
        <v>13.1.NC</v>
      </c>
      <c r="J18" s="559" t="str">
        <f t="shared" si="0"/>
        <v>Лиственные породы</v>
      </c>
      <c r="K18" s="197" t="s">
        <v>0</v>
      </c>
      <c r="L18" s="198"/>
      <c r="M18" s="198"/>
      <c r="N18" s="174"/>
    </row>
    <row r="19" spans="1:14" s="15" customFormat="1" ht="21.75" customHeight="1" x14ac:dyDescent="0.15">
      <c r="A19" s="515" t="s">
        <v>101</v>
      </c>
      <c r="B19" s="36" t="s">
        <v>160</v>
      </c>
      <c r="C19" s="517">
        <v>194.95500000000001</v>
      </c>
      <c r="D19" s="517">
        <v>7.1079999999999997</v>
      </c>
      <c r="E19" s="518">
        <v>0.27100000000000002</v>
      </c>
      <c r="F19" s="519">
        <v>0</v>
      </c>
      <c r="G19" s="14"/>
      <c r="H19" s="14"/>
      <c r="I19" s="332" t="str">
        <f t="shared" si="0"/>
        <v>13.1.NC.T</v>
      </c>
      <c r="J19" s="36" t="str">
        <f t="shared" si="0"/>
        <v>в том числе тропические породы</v>
      </c>
      <c r="K19" s="207" t="str">
        <f>IF(AND(ISNUMBER(C19/C18),C19&gt;C18),"&gt; 11.1.NC !!","")</f>
        <v/>
      </c>
      <c r="L19" s="365" t="str">
        <f>IF(AND(ISNUMBER(D19/D18),D19&gt;D18),"&gt; 11.1.NC !!","")</f>
        <v/>
      </c>
      <c r="M19" s="365" t="str">
        <f>IF(AND(ISNUMBER(E19/E18),E19&gt;E18),"&gt; 11.1.NC !!","")</f>
        <v/>
      </c>
      <c r="N19" s="179" t="str">
        <f>IF(AND(ISNUMBER(F19/F18),F19&gt;F18),"&gt; 11.1.NC !!","")</f>
        <v/>
      </c>
    </row>
    <row r="20" spans="1:14" s="15" customFormat="1" ht="21.75" customHeight="1" x14ac:dyDescent="0.15">
      <c r="A20" s="515">
        <v>13.2</v>
      </c>
      <c r="B20" s="571" t="s">
        <v>228</v>
      </c>
      <c r="C20" s="521">
        <v>273.77699999999999</v>
      </c>
      <c r="D20" s="517">
        <v>381.12099999999998</v>
      </c>
      <c r="E20" s="521">
        <v>272.66699999999997</v>
      </c>
      <c r="F20" s="519">
        <v>213.25</v>
      </c>
      <c r="G20" s="14"/>
      <c r="H20" s="14"/>
      <c r="I20" s="332">
        <f t="shared" si="0"/>
        <v>13.2</v>
      </c>
      <c r="J20" s="84" t="str">
        <f t="shared" si="0"/>
        <v>ДЕРЕВЯННАЯ ТАРА</v>
      </c>
      <c r="K20" s="173"/>
      <c r="L20" s="198"/>
      <c r="M20" s="198"/>
      <c r="N20" s="174"/>
    </row>
    <row r="21" spans="1:14" s="15" customFormat="1" ht="21.75" customHeight="1" x14ac:dyDescent="0.15">
      <c r="A21" s="515">
        <v>13.3</v>
      </c>
      <c r="B21" s="99" t="s">
        <v>229</v>
      </c>
      <c r="C21" s="521">
        <v>349.36399999999998</v>
      </c>
      <c r="D21" s="517">
        <v>388.92700000000002</v>
      </c>
      <c r="E21" s="521">
        <v>130.815</v>
      </c>
      <c r="F21" s="519">
        <v>63.643000000000001</v>
      </c>
      <c r="G21" s="14"/>
      <c r="H21" s="14"/>
      <c r="I21" s="332">
        <f t="shared" si="0"/>
        <v>13.3</v>
      </c>
      <c r="J21" s="84" t="str">
        <f t="shared" si="0"/>
        <v>ИЗДЕЛИЯ ИЗ ДРЕВЕСИНЫ БЫТОВОГО/ДЕКОРАТИВНОГО НАЗНАЧЕНИЯ</v>
      </c>
      <c r="K21" s="173"/>
      <c r="L21" s="198"/>
      <c r="M21" s="198"/>
      <c r="N21" s="174"/>
    </row>
    <row r="22" spans="1:14" s="15" customFormat="1" ht="21.75" customHeight="1" x14ac:dyDescent="0.15">
      <c r="A22" s="515">
        <v>13.4</v>
      </c>
      <c r="B22" s="571" t="s">
        <v>230</v>
      </c>
      <c r="C22" s="521">
        <v>4274.5110000000004</v>
      </c>
      <c r="D22" s="517">
        <v>6674.49</v>
      </c>
      <c r="E22" s="521">
        <v>149.953</v>
      </c>
      <c r="F22" s="519">
        <v>339.44299999999998</v>
      </c>
      <c r="G22" s="14"/>
      <c r="H22" s="14"/>
      <c r="I22" s="332">
        <f t="shared" si="0"/>
        <v>13.4</v>
      </c>
      <c r="J22" s="84" t="str">
        <f t="shared" si="0"/>
        <v>ПЛОТНИЧНЫЕ И СТОЛЯРНЫЕ СТРОИТЕЛЬНЫЕ ДЕРЕВЯННЫЕ ИЗДЕЛИЯ</v>
      </c>
      <c r="K22" s="173"/>
      <c r="L22" s="198"/>
      <c r="M22" s="198"/>
      <c r="N22" s="174"/>
    </row>
    <row r="23" spans="1:14" s="15" customFormat="1" ht="21.75" customHeight="1" x14ac:dyDescent="0.15">
      <c r="A23" s="515">
        <v>13.5</v>
      </c>
      <c r="B23" s="99" t="s">
        <v>231</v>
      </c>
      <c r="C23" s="521">
        <v>15555.608</v>
      </c>
      <c r="D23" s="517">
        <v>18873.491000000002</v>
      </c>
      <c r="E23" s="521">
        <v>1127.1289999999999</v>
      </c>
      <c r="F23" s="519">
        <v>1159.597</v>
      </c>
      <c r="G23" s="14"/>
      <c r="H23" s="14"/>
      <c r="I23" s="332">
        <f t="shared" si="0"/>
        <v>13.5</v>
      </c>
      <c r="J23" s="99" t="str">
        <f t="shared" si="0"/>
        <v>ДЕРЕВЯННАЯ МЕБЕЛЬ</v>
      </c>
      <c r="K23" s="178"/>
      <c r="L23" s="365"/>
      <c r="M23" s="365"/>
      <c r="N23" s="179"/>
    </row>
    <row r="24" spans="1:14" s="15" customFormat="1" ht="21.75" customHeight="1" x14ac:dyDescent="0.15">
      <c r="A24" s="515">
        <v>13.6</v>
      </c>
      <c r="B24" s="84" t="s">
        <v>232</v>
      </c>
      <c r="C24" s="518">
        <v>81.201999999999998</v>
      </c>
      <c r="D24" s="517">
        <v>266.15600000000001</v>
      </c>
      <c r="E24" s="518">
        <v>0</v>
      </c>
      <c r="F24" s="519">
        <v>1</v>
      </c>
      <c r="G24" s="14"/>
      <c r="H24" s="14"/>
      <c r="I24" s="332">
        <f t="shared" si="0"/>
        <v>13.6</v>
      </c>
      <c r="J24" s="84" t="str">
        <f t="shared" si="0"/>
        <v>СБОРНЫЕ СТРОИТЕЛЬНЫЕ КОНСТРУКЦИИ ИЗ ДРЕВЕСИНЫ</v>
      </c>
      <c r="K24" s="173"/>
      <c r="L24" s="198"/>
      <c r="M24" s="198"/>
      <c r="N24" s="174"/>
    </row>
    <row r="25" spans="1:14" s="15" customFormat="1" ht="21.75" customHeight="1" x14ac:dyDescent="0.15">
      <c r="A25" s="515">
        <v>13.7</v>
      </c>
      <c r="B25" s="571" t="s">
        <v>242</v>
      </c>
      <c r="C25" s="521">
        <v>832.04600000000005</v>
      </c>
      <c r="D25" s="517">
        <v>917.23099999999999</v>
      </c>
      <c r="E25" s="521">
        <v>7.76</v>
      </c>
      <c r="F25" s="519">
        <v>24.609000000000002</v>
      </c>
      <c r="G25" s="14"/>
      <c r="H25" s="14"/>
      <c r="I25" s="332">
        <f>A25</f>
        <v>13.7</v>
      </c>
      <c r="J25" s="84" t="str">
        <f>B25</f>
        <v>ПРОЧИЕ ГОТОВЫЕ ДЕРЕВЯННЫЕ ИЗДЕЛИЯ</v>
      </c>
      <c r="K25" s="173"/>
      <c r="L25" s="198"/>
      <c r="M25" s="198"/>
      <c r="N25" s="174"/>
    </row>
    <row r="26" spans="1:14" s="15" customFormat="1" ht="21.75" customHeight="1" x14ac:dyDescent="0.15">
      <c r="A26" s="524">
        <v>14</v>
      </c>
      <c r="B26" s="726" t="s">
        <v>233</v>
      </c>
      <c r="C26" s="727"/>
      <c r="D26" s="727"/>
      <c r="E26" s="727"/>
      <c r="F26" s="728"/>
      <c r="G26" s="14"/>
      <c r="H26" s="14"/>
      <c r="I26" s="465">
        <f t="shared" si="0"/>
        <v>14</v>
      </c>
      <c r="J26" s="726" t="str">
        <f t="shared" si="0"/>
        <v>БУМАЖНЫЕ ИЗДЕЛИЯ ВТОРИЧНОЙ ОБРАБОТКИ</v>
      </c>
      <c r="K26" s="727" t="s">
        <v>0</v>
      </c>
      <c r="L26" s="727" t="s">
        <v>0</v>
      </c>
      <c r="M26" s="727" t="s">
        <v>0</v>
      </c>
      <c r="N26" s="728" t="s">
        <v>0</v>
      </c>
    </row>
    <row r="27" spans="1:14" s="15" customFormat="1" ht="21.75" customHeight="1" x14ac:dyDescent="0.15">
      <c r="A27" s="515">
        <v>14.1</v>
      </c>
      <c r="B27" s="39" t="s">
        <v>234</v>
      </c>
      <c r="C27" s="518">
        <v>383.42099999999999</v>
      </c>
      <c r="D27" s="517">
        <v>161.166</v>
      </c>
      <c r="E27" s="518">
        <v>2.3E-2</v>
      </c>
      <c r="F27" s="519">
        <v>0</v>
      </c>
      <c r="G27" s="14"/>
      <c r="H27" s="14"/>
      <c r="I27" s="332">
        <f t="shared" si="0"/>
        <v>14.1</v>
      </c>
      <c r="J27" s="31" t="str">
        <f t="shared" si="0"/>
        <v>МНОГОСЛОЙНЫЕ БУМАГА И КАРТОН</v>
      </c>
      <c r="K27" s="173"/>
      <c r="L27" s="198"/>
      <c r="M27" s="198"/>
      <c r="N27" s="174"/>
    </row>
    <row r="28" spans="1:14" s="15" customFormat="1" ht="30" x14ac:dyDescent="0.15">
      <c r="A28" s="515">
        <v>14.2</v>
      </c>
      <c r="B28" s="647" t="s">
        <v>235</v>
      </c>
      <c r="C28" s="518">
        <v>2130.393</v>
      </c>
      <c r="D28" s="517">
        <v>2970.6410000000001</v>
      </c>
      <c r="E28" s="518">
        <v>6.3769999999999998</v>
      </c>
      <c r="F28" s="519">
        <v>10.989000000000001</v>
      </c>
      <c r="G28" s="14"/>
      <c r="H28" s="14"/>
      <c r="I28" s="332">
        <f t="shared" si="0"/>
        <v>14.2</v>
      </c>
      <c r="J28" s="457" t="str">
        <f t="shared" si="0"/>
        <v>ИЗДЕЛИЯ ИЗ БУМАГИ И ЦЕЛЛЮЛОЗНОЙ МАССЫ СО СПЕЦИАЛЬНЫМ ПОКРЫТИЕМ</v>
      </c>
      <c r="K28" s="173"/>
      <c r="L28" s="198"/>
      <c r="M28" s="198"/>
      <c r="N28" s="174"/>
    </row>
    <row r="29" spans="1:14" s="15" customFormat="1" ht="21.75" customHeight="1" x14ac:dyDescent="0.15">
      <c r="A29" s="515">
        <v>14.3</v>
      </c>
      <c r="B29" s="366" t="s">
        <v>236</v>
      </c>
      <c r="C29" s="525">
        <v>7907.0739999999996</v>
      </c>
      <c r="D29" s="517">
        <v>8062.6930000000002</v>
      </c>
      <c r="E29" s="525">
        <v>7.7779999999999996</v>
      </c>
      <c r="F29" s="519">
        <v>33.127000000000002</v>
      </c>
      <c r="G29" s="14"/>
      <c r="H29" s="14"/>
      <c r="I29" s="332">
        <f t="shared" si="0"/>
        <v>14.3</v>
      </c>
      <c r="J29" s="31" t="str">
        <f t="shared" si="0"/>
        <v>БЫТОВАЯ И ГИГИЕНИЧЕСКАЯ БУМАГА, ГОТОВАЯ К ИСПОЛЬЗОВАНИЮ</v>
      </c>
      <c r="K29" s="173"/>
      <c r="L29" s="198"/>
      <c r="M29" s="198"/>
      <c r="N29" s="174"/>
    </row>
    <row r="30" spans="1:14" s="15" customFormat="1" ht="21.75" customHeight="1" x14ac:dyDescent="0.15">
      <c r="A30" s="515">
        <v>14.4</v>
      </c>
      <c r="B30" s="39" t="s">
        <v>237</v>
      </c>
      <c r="C30" s="518">
        <v>4872.0010000000002</v>
      </c>
      <c r="D30" s="517">
        <v>3774.5790000000002</v>
      </c>
      <c r="E30" s="518">
        <v>324.92700000000002</v>
      </c>
      <c r="F30" s="519">
        <v>578.06899999999996</v>
      </c>
      <c r="G30" s="14"/>
      <c r="H30" s="14"/>
      <c r="I30" s="332">
        <f t="shared" si="0"/>
        <v>14.4</v>
      </c>
      <c r="J30" s="39" t="str">
        <f t="shared" si="0"/>
        <v>УПАКОВОЧНЫЕ КОРОБКИ, ЯЩИКИ И Т.Д.</v>
      </c>
      <c r="K30" s="178"/>
      <c r="L30" s="365"/>
      <c r="M30" s="365"/>
      <c r="N30" s="179"/>
    </row>
    <row r="31" spans="1:14" s="15" customFormat="1" ht="30" x14ac:dyDescent="0.15">
      <c r="A31" s="526">
        <v>14.5</v>
      </c>
      <c r="B31" s="648" t="s">
        <v>238</v>
      </c>
      <c r="C31" s="518">
        <v>6748.44</v>
      </c>
      <c r="D31" s="517">
        <v>9763.1270000000004</v>
      </c>
      <c r="E31" s="518">
        <v>131.37200000000001</v>
      </c>
      <c r="F31" s="519">
        <v>146.369</v>
      </c>
      <c r="G31" s="14"/>
      <c r="H31" s="14"/>
      <c r="I31" s="332">
        <f t="shared" si="0"/>
        <v>14.5</v>
      </c>
      <c r="J31" s="648" t="str">
        <f t="shared" si="0"/>
        <v>ПРОЧИЕ ИЗДЕЛИЯ ИЗ БУМАГИ И КАРТОНА, ГОТОВЫЕ К ИСПОЛЬЗОВАНИЮ</v>
      </c>
      <c r="K31" s="173" t="str">
        <f>IF(AND(ISNUMBER(SUM(C32:C34)),ISNUMBER(C31)),IF(C31&lt;SUM(C32:C34),"&lt; subitems!","OK"),"")</f>
        <v>OK</v>
      </c>
      <c r="L31" s="198" t="str">
        <f>IF(AND(ISNUMBER(SUM(D32:D34)),ISNUMBER(D31)),IF(D31&lt;SUM(D32:D34),"&lt; subitems!","OK"),"")</f>
        <v>OK</v>
      </c>
      <c r="M31" s="198" t="str">
        <f>IF(AND(ISNUMBER(SUM(E32:E34)),ISNUMBER(E31)),IF(E31&lt;SUM(E32:E34),"&lt; subitems!","OK"),"")</f>
        <v>OK</v>
      </c>
      <c r="N31" s="174" t="str">
        <f>IF(AND(ISNUMBER(SUM(F32:F34)),ISNUMBER(F31)),IF(F31&lt;SUM(F32:F34),"&lt; subitems!","OK"),"")</f>
        <v>OK</v>
      </c>
    </row>
    <row r="32" spans="1:14" s="15" customFormat="1" ht="30" x14ac:dyDescent="0.15">
      <c r="A32" s="515" t="s">
        <v>102</v>
      </c>
      <c r="B32" s="642" t="s">
        <v>239</v>
      </c>
      <c r="C32" s="518">
        <v>443.858</v>
      </c>
      <c r="D32" s="517">
        <v>517.46699999999998</v>
      </c>
      <c r="E32" s="518">
        <v>3.1890000000000001</v>
      </c>
      <c r="F32" s="519">
        <v>3.3380000000000001</v>
      </c>
      <c r="G32" s="14"/>
      <c r="H32" s="14"/>
      <c r="I32" s="332" t="str">
        <f t="shared" si="0"/>
        <v>14.5.1</v>
      </c>
      <c r="J32" s="642" t="str">
        <f t="shared" si="0"/>
        <v>в том числе ПЕЧАТНАЯ И ПИСЧАЯ БУМАГА, ГОТОВАЯ К ИСПОЛЬЗОВАНИЮ</v>
      </c>
      <c r="K32" s="173"/>
      <c r="L32" s="198"/>
      <c r="M32" s="198"/>
      <c r="N32" s="174"/>
    </row>
    <row r="33" spans="1:14" s="15" customFormat="1" ht="30" x14ac:dyDescent="0.15">
      <c r="A33" s="515" t="s">
        <v>103</v>
      </c>
      <c r="B33" s="642" t="s">
        <v>240</v>
      </c>
      <c r="C33" s="518">
        <v>53.87</v>
      </c>
      <c r="D33" s="517">
        <v>0</v>
      </c>
      <c r="E33" s="518">
        <v>23.221</v>
      </c>
      <c r="F33" s="519">
        <v>0</v>
      </c>
      <c r="G33" s="14"/>
      <c r="H33" s="14"/>
      <c r="I33" s="332" t="str">
        <f t="shared" si="0"/>
        <v>14.5.2</v>
      </c>
      <c r="J33" s="642" t="str">
        <f t="shared" si="0"/>
        <v>в том числе ЛИТЫЕ ИЛИ ПРЕССОВАННЫЕ ИЗДЕЛИЯ ИЗ БУМАЖНОЙ МАССЫ</v>
      </c>
      <c r="K33" s="173"/>
      <c r="L33" s="198"/>
      <c r="M33" s="198"/>
      <c r="N33" s="174"/>
    </row>
    <row r="34" spans="1:14" s="15" customFormat="1" ht="30.75" thickBot="1" x14ac:dyDescent="0.2">
      <c r="A34" s="527" t="s">
        <v>104</v>
      </c>
      <c r="B34" s="649" t="s">
        <v>241</v>
      </c>
      <c r="C34" s="528">
        <v>53.064999999999998</v>
      </c>
      <c r="D34" s="529">
        <v>90.537000000000006</v>
      </c>
      <c r="E34" s="528">
        <v>0</v>
      </c>
      <c r="F34" s="530">
        <v>2.8000000000000001E-2</v>
      </c>
      <c r="G34" s="14"/>
      <c r="H34" s="14"/>
      <c r="I34" s="333" t="str">
        <f t="shared" si="0"/>
        <v>14.5.3</v>
      </c>
      <c r="J34" s="649" t="str">
        <f t="shared" si="0"/>
        <v>в том числе ФИЛЬТРОВАЛЬНЫЕ БУМАГА И КАРТОН, ГОТОВЫЕ К ИСПОЛЬЗОВАНИЮ</v>
      </c>
      <c r="K34" s="182"/>
      <c r="L34" s="334"/>
      <c r="M34" s="334"/>
      <c r="N34" s="183"/>
    </row>
    <row r="35" spans="1:14" ht="15" customHeight="1" x14ac:dyDescent="0.25">
      <c r="A35" s="85"/>
      <c r="B35" s="591"/>
      <c r="C35" s="591"/>
      <c r="D35" s="82"/>
      <c r="E35" s="82"/>
      <c r="F35" s="82"/>
      <c r="G35" s="8"/>
      <c r="H35" s="8"/>
      <c r="I35" s="142" t="s">
        <v>0</v>
      </c>
    </row>
    <row r="36" spans="1:14" ht="12.75" customHeight="1" x14ac:dyDescent="0.2">
      <c r="A36" s="85"/>
      <c r="B36" s="241"/>
      <c r="C36" s="83"/>
      <c r="D36" s="83"/>
      <c r="E36" s="83"/>
      <c r="F36" s="83"/>
      <c r="G36" s="8"/>
      <c r="H36" s="8"/>
    </row>
    <row r="37" spans="1:14" ht="12.75" customHeight="1" x14ac:dyDescent="0.2">
      <c r="A37" s="85"/>
      <c r="B37" s="83"/>
      <c r="C37" s="83"/>
      <c r="D37" s="83"/>
      <c r="E37" s="83"/>
      <c r="F37" s="83"/>
      <c r="G37" s="8"/>
      <c r="H37" s="8"/>
    </row>
    <row r="38" spans="1:14" ht="12.75" customHeight="1" x14ac:dyDescent="0.2">
      <c r="A38" s="85"/>
      <c r="B38" s="83"/>
      <c r="C38" s="83"/>
      <c r="D38" s="83"/>
      <c r="E38" s="83"/>
      <c r="F38" s="83"/>
      <c r="G38" s="8"/>
      <c r="H38" s="8"/>
    </row>
    <row r="39" spans="1:14" ht="12.75" customHeight="1" x14ac:dyDescent="0.2">
      <c r="A39" s="85"/>
      <c r="B39" s="83"/>
      <c r="C39" s="83"/>
      <c r="D39" s="83"/>
      <c r="E39" s="83"/>
      <c r="F39" s="83"/>
      <c r="G39" s="8"/>
      <c r="H39" s="8"/>
    </row>
    <row r="40" spans="1:14" ht="12.75" customHeight="1" x14ac:dyDescent="0.2">
      <c r="A40" s="85"/>
      <c r="B40" s="83"/>
      <c r="C40" s="83"/>
      <c r="D40" s="83"/>
      <c r="E40" s="83"/>
      <c r="F40" s="83"/>
      <c r="G40" s="8"/>
      <c r="H40" s="8"/>
    </row>
    <row r="41" spans="1:14" ht="12.75" customHeight="1" x14ac:dyDescent="0.2">
      <c r="A41" s="85"/>
      <c r="B41" s="83"/>
      <c r="C41" s="83"/>
      <c r="D41" s="83"/>
      <c r="E41" s="83"/>
      <c r="F41" s="83"/>
      <c r="G41" s="8"/>
      <c r="H41" s="8"/>
    </row>
    <row r="42" spans="1:14" ht="12.75" customHeight="1" x14ac:dyDescent="0.2">
      <c r="A42" s="85"/>
      <c r="B42" s="83"/>
      <c r="C42" s="83"/>
      <c r="D42" s="83"/>
      <c r="E42" s="83"/>
      <c r="F42" s="83"/>
      <c r="G42" s="8"/>
      <c r="H42" s="8"/>
    </row>
    <row r="43" spans="1:14" ht="12.75" customHeight="1" x14ac:dyDescent="0.2">
      <c r="A43" s="85"/>
      <c r="B43" s="83"/>
      <c r="C43" s="83"/>
      <c r="D43" s="83"/>
      <c r="E43" s="83"/>
      <c r="F43" s="83"/>
    </row>
    <row r="44" spans="1:14" ht="12.75" customHeight="1" x14ac:dyDescent="0.2">
      <c r="A44" s="85"/>
      <c r="B44" s="83"/>
      <c r="C44" s="83"/>
      <c r="D44" s="83"/>
      <c r="E44" s="83"/>
      <c r="F44" s="83"/>
    </row>
    <row r="45" spans="1:14" ht="12.75" customHeight="1" x14ac:dyDescent="0.2">
      <c r="A45" s="85"/>
      <c r="B45" s="83"/>
      <c r="C45" s="83"/>
      <c r="D45" s="83"/>
      <c r="E45" s="83"/>
      <c r="F45" s="83"/>
    </row>
    <row r="65" spans="13:16" ht="12.75" customHeight="1" x14ac:dyDescent="0.2">
      <c r="M65" s="199" t="s">
        <v>0</v>
      </c>
      <c r="N65" s="199" t="s">
        <v>0</v>
      </c>
      <c r="O65" s="13" t="s">
        <v>0</v>
      </c>
      <c r="P65" s="13" t="s">
        <v>0</v>
      </c>
    </row>
  </sheetData>
  <sheetProtection sheet="1" objects="1" scenarios="1"/>
  <mergeCells count="13">
    <mergeCell ref="J26:N26"/>
    <mergeCell ref="M13:N13"/>
    <mergeCell ref="K11:L11"/>
    <mergeCell ref="C13:D13"/>
    <mergeCell ref="E13:F13"/>
    <mergeCell ref="K13:L13"/>
    <mergeCell ref="I10:J11"/>
    <mergeCell ref="B26:F26"/>
    <mergeCell ref="B6:C7"/>
    <mergeCell ref="B8:C8"/>
    <mergeCell ref="B9:C9"/>
    <mergeCell ref="B15:F15"/>
    <mergeCell ref="J15:N15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3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showGridLines="0" zoomScale="90" zoomScaleNormal="90" zoomScaleSheetLayoutView="100" workbookViewId="0">
      <selection activeCell="I10" sqref="I10"/>
    </sheetView>
  </sheetViews>
  <sheetFormatPr defaultRowHeight="12" x14ac:dyDescent="0.15"/>
  <cols>
    <col min="1" max="1" width="9.75" customWidth="1"/>
    <col min="2" max="2" width="28.5" customWidth="1"/>
    <col min="3" max="3" width="16.5" customWidth="1"/>
    <col min="4" max="4" width="54.62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23.375" customWidth="1"/>
    <col min="29" max="29" width="16" customWidth="1"/>
    <col min="30" max="30" width="69.75" bestFit="1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 x14ac:dyDescent="0.3">
      <c r="A1" s="288" t="s">
        <v>0</v>
      </c>
      <c r="B1" s="252"/>
      <c r="C1" s="252" t="s">
        <v>0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</row>
    <row r="2" spans="1:39" ht="17.100000000000001" customHeight="1" x14ac:dyDescent="0.25">
      <c r="A2" s="303" t="s">
        <v>0</v>
      </c>
      <c r="B2" s="255"/>
      <c r="C2" s="255"/>
      <c r="D2" s="256"/>
      <c r="E2" s="256"/>
      <c r="F2" s="256"/>
      <c r="G2" s="256"/>
      <c r="H2" s="576" t="s">
        <v>141</v>
      </c>
      <c r="I2" s="748" t="s">
        <v>324</v>
      </c>
      <c r="J2" s="749"/>
      <c r="K2" s="577" t="s">
        <v>223</v>
      </c>
      <c r="L2" s="750" t="s">
        <v>305</v>
      </c>
      <c r="M2" s="751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304" t="s">
        <v>0</v>
      </c>
      <c r="AE2" s="254"/>
      <c r="AG2" s="254"/>
      <c r="AH2" s="254"/>
      <c r="AI2" s="254"/>
      <c r="AJ2" s="254"/>
      <c r="AK2" s="254"/>
      <c r="AL2" s="254"/>
      <c r="AM2" s="254"/>
    </row>
    <row r="3" spans="1:39" ht="17.100000000000001" customHeight="1" x14ac:dyDescent="0.25">
      <c r="A3" s="257"/>
      <c r="B3" s="258" t="s">
        <v>0</v>
      </c>
      <c r="C3" s="258"/>
      <c r="D3" s="259"/>
      <c r="E3" s="259"/>
      <c r="F3" s="259"/>
      <c r="G3" s="259"/>
      <c r="H3" s="619" t="s">
        <v>303</v>
      </c>
      <c r="I3" s="620"/>
      <c r="J3" s="620"/>
      <c r="K3" s="260"/>
      <c r="L3" s="621"/>
      <c r="M3" s="262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G3" s="254"/>
      <c r="AH3" s="254"/>
      <c r="AI3" s="254"/>
      <c r="AJ3" s="254"/>
      <c r="AK3" s="254"/>
      <c r="AL3" s="254"/>
      <c r="AM3" s="254"/>
    </row>
    <row r="4" spans="1:39" ht="17.100000000000001" customHeight="1" x14ac:dyDescent="0.25">
      <c r="A4" s="257"/>
      <c r="B4" s="258" t="s">
        <v>0</v>
      </c>
      <c r="C4" s="258"/>
      <c r="D4" s="259"/>
      <c r="E4" s="259"/>
      <c r="F4" s="259"/>
      <c r="G4" s="259"/>
      <c r="H4" s="752" t="s">
        <v>357</v>
      </c>
      <c r="I4" s="753"/>
      <c r="J4" s="753"/>
      <c r="K4" s="753"/>
      <c r="L4" s="753"/>
      <c r="M4" s="7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G4" s="254"/>
      <c r="AH4" s="254"/>
      <c r="AI4" s="254"/>
      <c r="AJ4" s="254"/>
      <c r="AK4" s="254"/>
      <c r="AL4" s="254"/>
      <c r="AM4" s="254"/>
    </row>
    <row r="5" spans="1:39" ht="17.100000000000001" customHeight="1" x14ac:dyDescent="0.25">
      <c r="A5" s="257"/>
      <c r="B5" s="258"/>
      <c r="C5" s="258"/>
      <c r="D5" s="757" t="s">
        <v>243</v>
      </c>
      <c r="E5" s="758"/>
      <c r="F5" s="758"/>
      <c r="G5" s="759"/>
      <c r="H5" s="765" t="s">
        <v>144</v>
      </c>
      <c r="I5" s="766"/>
      <c r="J5" s="261"/>
      <c r="K5" s="261"/>
      <c r="L5" s="261"/>
      <c r="M5" s="262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737" t="s">
        <v>288</v>
      </c>
      <c r="AE5" s="263"/>
      <c r="AF5" s="254" t="s">
        <v>289</v>
      </c>
      <c r="AG5" s="263"/>
      <c r="AH5" s="263"/>
      <c r="AI5" s="263"/>
      <c r="AJ5" s="263"/>
      <c r="AK5" s="263"/>
      <c r="AL5" s="263"/>
      <c r="AM5" s="263"/>
    </row>
    <row r="6" spans="1:39" ht="17.100000000000001" customHeight="1" x14ac:dyDescent="0.25">
      <c r="A6" s="257"/>
      <c r="B6" s="264" t="s">
        <v>0</v>
      </c>
      <c r="C6" s="264"/>
      <c r="D6" s="758"/>
      <c r="E6" s="758"/>
      <c r="F6" s="758"/>
      <c r="G6" s="759"/>
      <c r="H6" s="767" t="s">
        <v>0</v>
      </c>
      <c r="I6" s="768"/>
      <c r="J6" s="768"/>
      <c r="K6" s="768"/>
      <c r="L6" s="768"/>
      <c r="M6" s="769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737"/>
      <c r="AE6" s="254"/>
      <c r="AF6" s="593" t="s">
        <v>290</v>
      </c>
      <c r="AG6" s="254"/>
      <c r="AH6" s="254"/>
      <c r="AI6" s="254"/>
      <c r="AJ6" s="254"/>
      <c r="AK6" s="254"/>
      <c r="AL6" s="254"/>
      <c r="AM6" s="254"/>
    </row>
    <row r="7" spans="1:39" ht="17.100000000000001" customHeight="1" x14ac:dyDescent="0.3">
      <c r="A7" s="257"/>
      <c r="B7" s="258"/>
      <c r="C7" s="258"/>
      <c r="D7" s="760" t="s">
        <v>244</v>
      </c>
      <c r="E7" s="761"/>
      <c r="F7" s="761"/>
      <c r="G7" s="761"/>
      <c r="H7" s="578" t="s">
        <v>220</v>
      </c>
      <c r="I7" s="770"/>
      <c r="J7" s="770"/>
      <c r="K7" s="289" t="s">
        <v>222</v>
      </c>
      <c r="L7" s="770"/>
      <c r="M7" s="771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593" t="s">
        <v>291</v>
      </c>
      <c r="AG7" s="254"/>
      <c r="AH7" s="254"/>
      <c r="AI7" s="254"/>
      <c r="AJ7" s="254"/>
      <c r="AK7" s="254"/>
      <c r="AL7" s="254"/>
      <c r="AM7" s="254"/>
    </row>
    <row r="8" spans="1:39" ht="17.100000000000001" customHeight="1" x14ac:dyDescent="0.3">
      <c r="A8" s="257"/>
      <c r="B8" s="258"/>
      <c r="C8" s="258"/>
      <c r="D8" s="760"/>
      <c r="E8" s="761"/>
      <c r="F8" s="761"/>
      <c r="G8" s="761"/>
      <c r="H8" s="579" t="s">
        <v>221</v>
      </c>
      <c r="I8" s="261"/>
      <c r="J8" s="670"/>
      <c r="K8" s="260"/>
      <c r="L8" s="261"/>
      <c r="M8" s="262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593" t="s">
        <v>300</v>
      </c>
      <c r="AG8" s="254"/>
      <c r="AH8" s="254"/>
      <c r="AI8" s="254"/>
      <c r="AJ8" s="254"/>
      <c r="AK8" s="254"/>
      <c r="AL8" s="254"/>
      <c r="AM8" s="254"/>
    </row>
    <row r="9" spans="1:39" ht="18.75" x14ac:dyDescent="0.3">
      <c r="A9" s="257"/>
      <c r="B9" s="258"/>
      <c r="C9" s="258"/>
      <c r="D9" s="761" t="s">
        <v>0</v>
      </c>
      <c r="E9" s="761"/>
      <c r="F9" s="761"/>
      <c r="G9" s="761"/>
      <c r="H9" s="762" t="s">
        <v>0</v>
      </c>
      <c r="I9" s="763"/>
      <c r="J9" s="763"/>
      <c r="K9" s="763"/>
      <c r="L9" s="763"/>
      <c r="M9" s="76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304" t="s">
        <v>0</v>
      </c>
      <c r="AE9" s="254"/>
      <c r="AF9" s="593" t="s">
        <v>292</v>
      </c>
      <c r="AG9" s="254"/>
      <c r="AH9" s="254"/>
      <c r="AI9" s="254"/>
      <c r="AJ9" s="254"/>
      <c r="AK9" s="254"/>
      <c r="AL9" s="254"/>
      <c r="AM9" s="254"/>
    </row>
    <row r="10" spans="1:39" ht="20.25" x14ac:dyDescent="0.25">
      <c r="A10" s="257"/>
      <c r="B10" s="258"/>
      <c r="C10" s="258"/>
      <c r="D10" s="580" t="s">
        <v>213</v>
      </c>
      <c r="E10" s="755" t="s">
        <v>325</v>
      </c>
      <c r="F10" s="756"/>
      <c r="G10" s="269"/>
      <c r="H10" s="270" t="s">
        <v>0</v>
      </c>
      <c r="I10" s="271"/>
      <c r="J10" s="266"/>
      <c r="K10" s="265"/>
      <c r="L10" s="267"/>
      <c r="M10" s="268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</row>
    <row r="11" spans="1:39" ht="15.75" x14ac:dyDescent="0.25">
      <c r="A11" s="272"/>
      <c r="B11" s="273"/>
      <c r="C11" s="273"/>
      <c r="D11" s="259"/>
      <c r="E11" s="259"/>
      <c r="F11" s="274"/>
      <c r="G11" s="274"/>
      <c r="H11" s="274"/>
      <c r="I11" s="274"/>
      <c r="J11" s="275" t="s">
        <v>0</v>
      </c>
      <c r="K11" s="276"/>
      <c r="L11" s="259"/>
      <c r="M11" s="277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</row>
    <row r="12" spans="1:39" ht="15.75" x14ac:dyDescent="0.25">
      <c r="A12" s="305" t="s">
        <v>0</v>
      </c>
      <c r="B12" s="279" t="s">
        <v>0</v>
      </c>
      <c r="C12" s="279"/>
      <c r="D12" s="280"/>
      <c r="E12" s="279"/>
      <c r="F12" s="738" t="s">
        <v>214</v>
      </c>
      <c r="G12" s="739"/>
      <c r="H12" s="739"/>
      <c r="I12" s="740"/>
      <c r="J12" s="739" t="s">
        <v>215</v>
      </c>
      <c r="K12" s="739"/>
      <c r="L12" s="739"/>
      <c r="M12" s="741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305" t="s">
        <v>0</v>
      </c>
      <c r="AB12" s="279" t="s">
        <v>0</v>
      </c>
      <c r="AC12" s="279"/>
      <c r="AD12" s="280"/>
      <c r="AE12" s="279"/>
      <c r="AF12" s="738" t="s">
        <v>214</v>
      </c>
      <c r="AG12" s="739"/>
      <c r="AH12" s="739"/>
      <c r="AI12" s="740"/>
      <c r="AJ12" s="739" t="s">
        <v>215</v>
      </c>
      <c r="AK12" s="739"/>
      <c r="AL12" s="739"/>
      <c r="AM12" s="741"/>
    </row>
    <row r="13" spans="1:39" ht="15.75" x14ac:dyDescent="0.25">
      <c r="A13" s="581" t="s">
        <v>149</v>
      </c>
      <c r="B13" s="306" t="s">
        <v>245</v>
      </c>
      <c r="C13" s="650" t="s">
        <v>245</v>
      </c>
      <c r="D13" s="282"/>
      <c r="E13" s="306" t="s">
        <v>151</v>
      </c>
      <c r="F13" s="742">
        <v>2016</v>
      </c>
      <c r="G13" s="743"/>
      <c r="H13" s="744">
        <f>F13+1</f>
        <v>2017</v>
      </c>
      <c r="I13" s="745"/>
      <c r="J13" s="744">
        <f>F13</f>
        <v>2016</v>
      </c>
      <c r="K13" s="745"/>
      <c r="L13" s="746">
        <f>H13</f>
        <v>2017</v>
      </c>
      <c r="M13" s="747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78" t="s">
        <v>149</v>
      </c>
      <c r="AB13" s="281" t="s">
        <v>245</v>
      </c>
      <c r="AC13" s="650" t="s">
        <v>245</v>
      </c>
      <c r="AD13" s="282"/>
      <c r="AE13" s="306" t="s">
        <v>151</v>
      </c>
      <c r="AF13" s="744">
        <f>F13</f>
        <v>2016</v>
      </c>
      <c r="AG13" s="745"/>
      <c r="AH13" s="744">
        <f>H13</f>
        <v>2017</v>
      </c>
      <c r="AI13" s="745"/>
      <c r="AJ13" s="744">
        <f>J13</f>
        <v>2016</v>
      </c>
      <c r="AK13" s="745"/>
      <c r="AL13" s="746">
        <f>L13</f>
        <v>2017</v>
      </c>
      <c r="AM13" s="747"/>
    </row>
    <row r="14" spans="1:39" ht="15.75" x14ac:dyDescent="0.25">
      <c r="A14" s="582" t="s">
        <v>150</v>
      </c>
      <c r="B14" s="572" t="s">
        <v>246</v>
      </c>
      <c r="C14" s="572" t="s">
        <v>247</v>
      </c>
      <c r="D14" s="532" t="s">
        <v>148</v>
      </c>
      <c r="E14" s="308" t="s">
        <v>216</v>
      </c>
      <c r="F14" s="283" t="s">
        <v>152</v>
      </c>
      <c r="G14" s="283" t="s">
        <v>217</v>
      </c>
      <c r="H14" s="283" t="s">
        <v>152</v>
      </c>
      <c r="I14" s="283" t="s">
        <v>217</v>
      </c>
      <c r="J14" s="283" t="s">
        <v>152</v>
      </c>
      <c r="K14" s="283" t="s">
        <v>217</v>
      </c>
      <c r="L14" s="283" t="s">
        <v>152</v>
      </c>
      <c r="M14" s="284" t="s">
        <v>217</v>
      </c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307" t="s">
        <v>150</v>
      </c>
      <c r="AB14" s="531" t="s">
        <v>246</v>
      </c>
      <c r="AC14" s="531" t="s">
        <v>247</v>
      </c>
      <c r="AD14" s="532" t="s">
        <v>148</v>
      </c>
      <c r="AE14" s="308" t="s">
        <v>216</v>
      </c>
      <c r="AF14" s="283" t="s">
        <v>152</v>
      </c>
      <c r="AG14" s="283" t="s">
        <v>217</v>
      </c>
      <c r="AH14" s="283" t="s">
        <v>152</v>
      </c>
      <c r="AI14" s="283" t="s">
        <v>217</v>
      </c>
      <c r="AJ14" s="283" t="s">
        <v>152</v>
      </c>
      <c r="AK14" s="283" t="s">
        <v>217</v>
      </c>
      <c r="AL14" s="283" t="s">
        <v>152</v>
      </c>
      <c r="AM14" s="284" t="s">
        <v>217</v>
      </c>
    </row>
    <row r="15" spans="1:39" ht="30" x14ac:dyDescent="0.15">
      <c r="A15" s="420" t="s">
        <v>4</v>
      </c>
      <c r="B15" s="533" t="s">
        <v>105</v>
      </c>
      <c r="C15" s="421"/>
      <c r="D15" s="422" t="s">
        <v>248</v>
      </c>
      <c r="E15" s="423" t="s">
        <v>252</v>
      </c>
      <c r="F15" s="534"/>
      <c r="G15" s="535"/>
      <c r="H15" s="534"/>
      <c r="I15" s="536"/>
      <c r="J15" s="534"/>
      <c r="K15" s="536"/>
      <c r="L15" s="534"/>
      <c r="M15" s="537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420" t="s">
        <v>4</v>
      </c>
      <c r="AB15" s="533" t="s">
        <v>105</v>
      </c>
      <c r="AC15" s="421"/>
      <c r="AD15" s="309" t="str">
        <f>D15</f>
        <v>Деловой круглый лес, хвойные породы</v>
      </c>
      <c r="AE15" s="423" t="s">
        <v>252</v>
      </c>
      <c r="AF15" s="310" t="s">
        <v>0</v>
      </c>
      <c r="AG15" s="311" t="s">
        <v>0</v>
      </c>
      <c r="AH15" s="310" t="s">
        <v>0</v>
      </c>
      <c r="AI15" s="312" t="s">
        <v>0</v>
      </c>
      <c r="AJ15" s="310" t="s">
        <v>0</v>
      </c>
      <c r="AK15" s="312" t="s">
        <v>0</v>
      </c>
      <c r="AL15" s="310" t="s">
        <v>0</v>
      </c>
      <c r="AM15" s="313" t="s">
        <v>0</v>
      </c>
    </row>
    <row r="16" spans="1:39" ht="16.5" x14ac:dyDescent="0.15">
      <c r="A16" s="424"/>
      <c r="B16" s="425" t="s">
        <v>108</v>
      </c>
      <c r="C16" s="426"/>
      <c r="D16" s="427" t="s">
        <v>249</v>
      </c>
      <c r="E16" s="583" t="s">
        <v>252</v>
      </c>
      <c r="F16" s="538" t="s">
        <v>348</v>
      </c>
      <c r="G16" s="539">
        <v>152.05600000000001</v>
      </c>
      <c r="H16" s="538" t="s">
        <v>354</v>
      </c>
      <c r="I16" s="540">
        <v>237.14</v>
      </c>
      <c r="J16" s="538">
        <v>0</v>
      </c>
      <c r="K16" s="540">
        <v>0</v>
      </c>
      <c r="L16" s="538">
        <v>0</v>
      </c>
      <c r="M16" s="541">
        <v>0</v>
      </c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424"/>
      <c r="AB16" s="425" t="s">
        <v>108</v>
      </c>
      <c r="AC16" s="426"/>
      <c r="AD16" s="337" t="s">
        <v>24</v>
      </c>
      <c r="AE16" s="583" t="s">
        <v>252</v>
      </c>
      <c r="AF16" s="314" t="str">
        <f t="shared" ref="AF16:AM16" si="0">IF(AND(ISNUMBER(F16),ISNUMBER(F17),ISNUMBER(F18)),IF((F17+F18)&gt;=F16,"subitems as large as total",""),"неполные данные")</f>
        <v>неполные данные</v>
      </c>
      <c r="AG16" s="315" t="str">
        <f t="shared" si="0"/>
        <v>неполные данные</v>
      </c>
      <c r="AH16" s="314" t="str">
        <f t="shared" si="0"/>
        <v>неполные данные</v>
      </c>
      <c r="AI16" s="316" t="str">
        <f t="shared" si="0"/>
        <v>неполные данные</v>
      </c>
      <c r="AJ16" s="314" t="str">
        <f t="shared" si="0"/>
        <v>неполные данные</v>
      </c>
      <c r="AK16" s="316" t="str">
        <f t="shared" si="0"/>
        <v>неполные данные</v>
      </c>
      <c r="AL16" s="314" t="str">
        <f t="shared" si="0"/>
        <v>неполные данные</v>
      </c>
      <c r="AM16" s="317" t="str">
        <f t="shared" si="0"/>
        <v>неполные данные</v>
      </c>
    </row>
    <row r="17" spans="1:39" ht="16.5" x14ac:dyDescent="0.15">
      <c r="A17" s="424"/>
      <c r="B17" s="434" t="s">
        <v>109</v>
      </c>
      <c r="C17" s="555" t="s">
        <v>119</v>
      </c>
      <c r="D17" s="429" t="s">
        <v>251</v>
      </c>
      <c r="E17" s="583" t="s">
        <v>252</v>
      </c>
      <c r="F17" s="542"/>
      <c r="G17" s="543"/>
      <c r="H17" s="542"/>
      <c r="I17" s="544"/>
      <c r="J17" s="542"/>
      <c r="K17" s="544"/>
      <c r="L17" s="542"/>
      <c r="M17" s="54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424"/>
      <c r="AB17" s="434" t="s">
        <v>109</v>
      </c>
      <c r="AC17" s="555" t="s">
        <v>119</v>
      </c>
      <c r="AD17" s="335" t="s">
        <v>251</v>
      </c>
      <c r="AE17" s="583" t="s">
        <v>252</v>
      </c>
      <c r="AF17" s="318"/>
      <c r="AG17" s="319"/>
      <c r="AH17" s="318"/>
      <c r="AI17" s="320"/>
      <c r="AJ17" s="318"/>
      <c r="AK17" s="320"/>
      <c r="AL17" s="318"/>
      <c r="AM17" s="321"/>
    </row>
    <row r="18" spans="1:39" ht="45" x14ac:dyDescent="0.15">
      <c r="A18" s="424"/>
      <c r="B18" s="430"/>
      <c r="C18" s="451" t="s">
        <v>294</v>
      </c>
      <c r="D18" s="651" t="s">
        <v>250</v>
      </c>
      <c r="E18" s="584" t="s">
        <v>252</v>
      </c>
      <c r="F18" s="542"/>
      <c r="G18" s="543"/>
      <c r="H18" s="542"/>
      <c r="I18" s="544"/>
      <c r="J18" s="542"/>
      <c r="K18" s="544"/>
      <c r="L18" s="542"/>
      <c r="M18" s="54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424"/>
      <c r="AB18" s="430"/>
      <c r="AC18" s="451" t="s">
        <v>122</v>
      </c>
      <c r="AD18" s="653" t="s">
        <v>293</v>
      </c>
      <c r="AE18" s="584" t="s">
        <v>252</v>
      </c>
      <c r="AF18" s="318"/>
      <c r="AG18" s="319"/>
      <c r="AH18" s="318"/>
      <c r="AI18" s="320"/>
      <c r="AJ18" s="318"/>
      <c r="AK18" s="320"/>
      <c r="AL18" s="318"/>
      <c r="AM18" s="321"/>
    </row>
    <row r="19" spans="1:39" ht="16.5" x14ac:dyDescent="0.15">
      <c r="A19" s="424"/>
      <c r="B19" s="425" t="s">
        <v>108</v>
      </c>
      <c r="C19" s="426"/>
      <c r="D19" s="432" t="s">
        <v>254</v>
      </c>
      <c r="E19" s="585" t="s">
        <v>252</v>
      </c>
      <c r="F19" s="546" t="s">
        <v>349</v>
      </c>
      <c r="G19" s="547">
        <v>13.911</v>
      </c>
      <c r="H19" s="548" t="s">
        <v>355</v>
      </c>
      <c r="I19" s="549">
        <v>102.63800000000001</v>
      </c>
      <c r="J19" s="548">
        <v>0</v>
      </c>
      <c r="K19" s="549">
        <v>0</v>
      </c>
      <c r="L19" s="548">
        <v>0</v>
      </c>
      <c r="M19" s="550">
        <v>0</v>
      </c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424"/>
      <c r="AB19" s="425" t="s">
        <v>108</v>
      </c>
      <c r="AC19" s="426"/>
      <c r="AD19" s="338" t="s">
        <v>271</v>
      </c>
      <c r="AE19" s="585" t="s">
        <v>252</v>
      </c>
      <c r="AF19" s="314" t="str">
        <f t="shared" ref="AF19:AM19" si="1">IF(AND(ISNUMBER(F19),ISNUMBER(F20),ISNUMBER(F21)),IF((F20+F21)&gt;=F19,"subitems as large as total",""),"неполные данные")</f>
        <v>неполные данные</v>
      </c>
      <c r="AG19" s="319" t="str">
        <f t="shared" si="1"/>
        <v>неполные данные</v>
      </c>
      <c r="AH19" s="318" t="str">
        <f t="shared" si="1"/>
        <v>неполные данные</v>
      </c>
      <c r="AI19" s="320" t="str">
        <f t="shared" si="1"/>
        <v>неполные данные</v>
      </c>
      <c r="AJ19" s="318" t="str">
        <f t="shared" si="1"/>
        <v>неполные данные</v>
      </c>
      <c r="AK19" s="320" t="str">
        <f t="shared" si="1"/>
        <v>неполные данные</v>
      </c>
      <c r="AL19" s="318" t="str">
        <f t="shared" si="1"/>
        <v>неполные данные</v>
      </c>
      <c r="AM19" s="321" t="str">
        <f t="shared" si="1"/>
        <v>неполные данные</v>
      </c>
    </row>
    <row r="20" spans="1:39" ht="16.5" x14ac:dyDescent="0.15">
      <c r="A20" s="424"/>
      <c r="B20" s="434" t="s">
        <v>113</v>
      </c>
      <c r="C20" s="555" t="s">
        <v>112</v>
      </c>
      <c r="D20" s="429" t="s">
        <v>251</v>
      </c>
      <c r="E20" s="586" t="s">
        <v>252</v>
      </c>
      <c r="F20" s="542"/>
      <c r="G20" s="543"/>
      <c r="H20" s="542"/>
      <c r="I20" s="544"/>
      <c r="J20" s="542"/>
      <c r="K20" s="544"/>
      <c r="L20" s="542"/>
      <c r="M20" s="54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424"/>
      <c r="AB20" s="434" t="s">
        <v>113</v>
      </c>
      <c r="AC20" s="555" t="s">
        <v>112</v>
      </c>
      <c r="AD20" s="335" t="s">
        <v>251</v>
      </c>
      <c r="AE20" s="586" t="s">
        <v>252</v>
      </c>
      <c r="AF20" s="318"/>
      <c r="AG20" s="319"/>
      <c r="AH20" s="318"/>
      <c r="AI20" s="320"/>
      <c r="AJ20" s="318"/>
      <c r="AK20" s="320"/>
      <c r="AL20" s="318"/>
      <c r="AM20" s="321"/>
    </row>
    <row r="21" spans="1:39" ht="45" x14ac:dyDescent="0.15">
      <c r="A21" s="424"/>
      <c r="B21" s="430"/>
      <c r="C21" s="451" t="s">
        <v>123</v>
      </c>
      <c r="D21" s="651" t="s">
        <v>250</v>
      </c>
      <c r="E21" s="584" t="s">
        <v>252</v>
      </c>
      <c r="F21" s="542"/>
      <c r="G21" s="543"/>
      <c r="H21" s="542"/>
      <c r="I21" s="544"/>
      <c r="J21" s="542"/>
      <c r="K21" s="544"/>
      <c r="L21" s="542"/>
      <c r="M21" s="54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424"/>
      <c r="AB21" s="430"/>
      <c r="AC21" s="451" t="s">
        <v>123</v>
      </c>
      <c r="AD21" s="653" t="s">
        <v>293</v>
      </c>
      <c r="AE21" s="584" t="s">
        <v>252</v>
      </c>
      <c r="AF21" s="318"/>
      <c r="AG21" s="319"/>
      <c r="AH21" s="318"/>
      <c r="AI21" s="320"/>
      <c r="AJ21" s="318"/>
      <c r="AK21" s="320"/>
      <c r="AL21" s="318"/>
      <c r="AM21" s="321"/>
    </row>
    <row r="22" spans="1:39" ht="16.5" x14ac:dyDescent="0.15">
      <c r="A22" s="424"/>
      <c r="B22" s="425" t="s">
        <v>108</v>
      </c>
      <c r="C22" s="426"/>
      <c r="D22" s="432" t="s">
        <v>255</v>
      </c>
      <c r="E22" s="585" t="s">
        <v>252</v>
      </c>
      <c r="F22" s="548" t="s">
        <v>350</v>
      </c>
      <c r="G22" s="539">
        <v>4.4630000000000001</v>
      </c>
      <c r="H22" s="538" t="s">
        <v>356</v>
      </c>
      <c r="I22" s="540">
        <v>2.2149999999999999</v>
      </c>
      <c r="J22" s="538">
        <v>0</v>
      </c>
      <c r="K22" s="540">
        <v>0</v>
      </c>
      <c r="L22" s="538">
        <v>0</v>
      </c>
      <c r="M22" s="541">
        <v>0</v>
      </c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424"/>
      <c r="AB22" s="425" t="s">
        <v>108</v>
      </c>
      <c r="AC22" s="426"/>
      <c r="AD22" s="338" t="s">
        <v>255</v>
      </c>
      <c r="AE22" s="585" t="s">
        <v>252</v>
      </c>
      <c r="AF22" s="314" t="str">
        <f t="shared" ref="AF22:AM22" si="2">IF(AND(ISNUMBER(F22),ISNUMBER(F23),ISNUMBER(F24)),IF((F23+F24)&gt;=F22,"subitems as large as total",""),"неполные данные")</f>
        <v>неполные данные</v>
      </c>
      <c r="AG22" s="315" t="str">
        <f t="shared" si="2"/>
        <v>неполные данные</v>
      </c>
      <c r="AH22" s="314" t="str">
        <f t="shared" si="2"/>
        <v>неполные данные</v>
      </c>
      <c r="AI22" s="316" t="str">
        <f t="shared" si="2"/>
        <v>неполные данные</v>
      </c>
      <c r="AJ22" s="314" t="str">
        <f t="shared" si="2"/>
        <v>неполные данные</v>
      </c>
      <c r="AK22" s="316" t="str">
        <f t="shared" si="2"/>
        <v>неполные данные</v>
      </c>
      <c r="AL22" s="314" t="str">
        <f t="shared" si="2"/>
        <v>неполные данные</v>
      </c>
      <c r="AM22" s="317" t="str">
        <f t="shared" si="2"/>
        <v>неполные данные</v>
      </c>
    </row>
    <row r="23" spans="1:39" ht="16.5" x14ac:dyDescent="0.15">
      <c r="A23" s="424"/>
      <c r="B23" s="434" t="s">
        <v>110</v>
      </c>
      <c r="C23" s="555" t="s">
        <v>115</v>
      </c>
      <c r="D23" s="429" t="s">
        <v>251</v>
      </c>
      <c r="E23" s="586" t="s">
        <v>252</v>
      </c>
      <c r="F23" s="542"/>
      <c r="G23" s="543"/>
      <c r="H23" s="542"/>
      <c r="I23" s="544"/>
      <c r="J23" s="542"/>
      <c r="K23" s="544"/>
      <c r="L23" s="542"/>
      <c r="M23" s="54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424"/>
      <c r="AB23" s="434" t="s">
        <v>110</v>
      </c>
      <c r="AC23" s="555" t="s">
        <v>115</v>
      </c>
      <c r="AD23" s="335" t="s">
        <v>272</v>
      </c>
      <c r="AE23" s="586" t="s">
        <v>252</v>
      </c>
      <c r="AF23" s="318"/>
      <c r="AG23" s="319"/>
      <c r="AH23" s="318"/>
      <c r="AI23" s="320"/>
      <c r="AJ23" s="318"/>
      <c r="AK23" s="320"/>
      <c r="AL23" s="318"/>
      <c r="AM23" s="321"/>
    </row>
    <row r="24" spans="1:39" ht="45" x14ac:dyDescent="0.15">
      <c r="A24" s="424"/>
      <c r="B24" s="433"/>
      <c r="C24" s="451" t="s">
        <v>124</v>
      </c>
      <c r="D24" s="651" t="s">
        <v>250</v>
      </c>
      <c r="E24" s="584" t="s">
        <v>252</v>
      </c>
      <c r="F24" s="542"/>
      <c r="G24" s="543"/>
      <c r="H24" s="542"/>
      <c r="I24" s="544"/>
      <c r="J24" s="542"/>
      <c r="K24" s="544"/>
      <c r="L24" s="542"/>
      <c r="M24" s="54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424"/>
      <c r="AB24" s="433"/>
      <c r="AC24" s="451" t="s">
        <v>124</v>
      </c>
      <c r="AD24" s="653" t="s">
        <v>250</v>
      </c>
      <c r="AE24" s="584" t="s">
        <v>252</v>
      </c>
      <c r="AF24" s="318"/>
      <c r="AG24" s="319"/>
      <c r="AH24" s="318"/>
      <c r="AI24" s="320"/>
      <c r="AJ24" s="318"/>
      <c r="AK24" s="320"/>
      <c r="AL24" s="318"/>
      <c r="AM24" s="321"/>
    </row>
    <row r="25" spans="1:39" ht="30" x14ac:dyDescent="0.15">
      <c r="A25" s="420" t="s">
        <v>10</v>
      </c>
      <c r="B25" s="556" t="s">
        <v>114</v>
      </c>
      <c r="C25" s="421"/>
      <c r="D25" s="422" t="s">
        <v>256</v>
      </c>
      <c r="E25" s="587" t="s">
        <v>252</v>
      </c>
      <c r="F25" s="551"/>
      <c r="G25" s="535"/>
      <c r="H25" s="534"/>
      <c r="I25" s="536"/>
      <c r="J25" s="534"/>
      <c r="K25" s="536"/>
      <c r="L25" s="534"/>
      <c r="M25" s="537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420" t="s">
        <v>10</v>
      </c>
      <c r="AB25" s="556" t="s">
        <v>114</v>
      </c>
      <c r="AC25" s="421"/>
      <c r="AD25" s="309" t="str">
        <f>D25</f>
        <v>Деловой круглый лес, лиственные породы</v>
      </c>
      <c r="AE25" s="587" t="s">
        <v>252</v>
      </c>
      <c r="AF25" s="310" t="s">
        <v>0</v>
      </c>
      <c r="AG25" s="311" t="s">
        <v>0</v>
      </c>
      <c r="AH25" s="310" t="s">
        <v>0</v>
      </c>
      <c r="AI25" s="312" t="s">
        <v>0</v>
      </c>
      <c r="AJ25" s="310" t="s">
        <v>0</v>
      </c>
      <c r="AK25" s="312" t="s">
        <v>0</v>
      </c>
      <c r="AL25" s="310" t="s">
        <v>0</v>
      </c>
      <c r="AM25" s="313" t="s">
        <v>0</v>
      </c>
    </row>
    <row r="26" spans="1:39" ht="30" x14ac:dyDescent="0.15">
      <c r="A26" s="424"/>
      <c r="B26" s="452" t="s">
        <v>117</v>
      </c>
      <c r="C26" s="426"/>
      <c r="D26" s="431" t="s">
        <v>257</v>
      </c>
      <c r="E26" s="583" t="s">
        <v>252</v>
      </c>
      <c r="F26" s="548" t="s">
        <v>351</v>
      </c>
      <c r="G26" s="547">
        <v>1.1000000000000001</v>
      </c>
      <c r="H26" s="548">
        <v>0</v>
      </c>
      <c r="I26" s="549">
        <v>0</v>
      </c>
      <c r="J26" s="538">
        <v>0</v>
      </c>
      <c r="K26" s="538">
        <v>0</v>
      </c>
      <c r="L26" s="538">
        <v>0</v>
      </c>
      <c r="M26" s="538">
        <v>0</v>
      </c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424"/>
      <c r="AB26" s="452" t="s">
        <v>117</v>
      </c>
      <c r="AC26" s="426"/>
      <c r="AD26" s="335" t="s">
        <v>273</v>
      </c>
      <c r="AE26" s="583" t="s">
        <v>252</v>
      </c>
      <c r="AF26" s="314"/>
      <c r="AG26" s="319"/>
      <c r="AH26" s="318"/>
      <c r="AI26" s="320"/>
      <c r="AJ26" s="318"/>
      <c r="AK26" s="320"/>
      <c r="AL26" s="318"/>
      <c r="AM26" s="321"/>
    </row>
    <row r="27" spans="1:39" ht="30" x14ac:dyDescent="0.15">
      <c r="A27" s="424"/>
      <c r="B27" s="453" t="s">
        <v>125</v>
      </c>
      <c r="C27" s="426"/>
      <c r="D27" s="437" t="s">
        <v>258</v>
      </c>
      <c r="E27" s="583" t="s">
        <v>252</v>
      </c>
      <c r="F27" s="538">
        <v>0</v>
      </c>
      <c r="G27" s="539">
        <v>0</v>
      </c>
      <c r="H27" s="538">
        <v>0</v>
      </c>
      <c r="I27" s="540">
        <v>0</v>
      </c>
      <c r="J27" s="538">
        <v>0</v>
      </c>
      <c r="K27" s="538">
        <v>0</v>
      </c>
      <c r="L27" s="538">
        <v>0</v>
      </c>
      <c r="M27" s="538">
        <v>0</v>
      </c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424"/>
      <c r="AB27" s="453" t="s">
        <v>125</v>
      </c>
      <c r="AC27" s="426"/>
      <c r="AD27" s="335" t="s">
        <v>274</v>
      </c>
      <c r="AE27" s="583" t="s">
        <v>252</v>
      </c>
      <c r="AF27" s="314"/>
      <c r="AG27" s="315"/>
      <c r="AH27" s="314"/>
      <c r="AI27" s="316"/>
      <c r="AJ27" s="314"/>
      <c r="AK27" s="316"/>
      <c r="AL27" s="314"/>
      <c r="AM27" s="317"/>
    </row>
    <row r="28" spans="1:39" ht="16.5" x14ac:dyDescent="0.15">
      <c r="A28" s="424"/>
      <c r="B28" s="453" t="s">
        <v>118</v>
      </c>
      <c r="C28" s="426"/>
      <c r="D28" s="429" t="s">
        <v>259</v>
      </c>
      <c r="E28" s="583" t="s">
        <v>252</v>
      </c>
      <c r="F28" s="548" t="s">
        <v>352</v>
      </c>
      <c r="G28" s="547">
        <v>31.36</v>
      </c>
      <c r="H28" s="548" t="s">
        <v>347</v>
      </c>
      <c r="I28" s="549">
        <v>2.5470000000000002</v>
      </c>
      <c r="J28" s="538">
        <v>0</v>
      </c>
      <c r="K28" s="538">
        <v>0</v>
      </c>
      <c r="L28" s="538">
        <v>0</v>
      </c>
      <c r="M28" s="538">
        <v>0</v>
      </c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424"/>
      <c r="AB28" s="453" t="s">
        <v>118</v>
      </c>
      <c r="AC28" s="426"/>
      <c r="AD28" s="335" t="s">
        <v>275</v>
      </c>
      <c r="AE28" s="583" t="s">
        <v>252</v>
      </c>
      <c r="AF28" s="314" t="str">
        <f t="shared" ref="AF28:AM28" si="3">IF(AND(ISNUMBER(F28),ISNUMBER(F29),ISNUMBER(F30)),IF((F29+F30)&gt;=F28,"subitems as large as total",""),"неполные данные")</f>
        <v>неполные данные</v>
      </c>
      <c r="AG28" s="319" t="str">
        <f t="shared" si="3"/>
        <v>неполные данные</v>
      </c>
      <c r="AH28" s="318" t="str">
        <f t="shared" si="3"/>
        <v>неполные данные</v>
      </c>
      <c r="AI28" s="320" t="str">
        <f t="shared" si="3"/>
        <v>неполные данные</v>
      </c>
      <c r="AJ28" s="318" t="str">
        <f t="shared" si="3"/>
        <v>неполные данные</v>
      </c>
      <c r="AK28" s="320" t="str">
        <f t="shared" si="3"/>
        <v>неполные данные</v>
      </c>
      <c r="AL28" s="318" t="str">
        <f t="shared" si="3"/>
        <v>неполные данные</v>
      </c>
      <c r="AM28" s="321" t="str">
        <f t="shared" si="3"/>
        <v>неполные данные</v>
      </c>
    </row>
    <row r="29" spans="1:39" ht="16.5" x14ac:dyDescent="0.15">
      <c r="A29" s="424"/>
      <c r="B29" s="434" t="s">
        <v>111</v>
      </c>
      <c r="C29" s="435" t="s">
        <v>116</v>
      </c>
      <c r="D29" s="436" t="s">
        <v>251</v>
      </c>
      <c r="E29" s="583" t="s">
        <v>252</v>
      </c>
      <c r="F29" s="542"/>
      <c r="G29" s="543"/>
      <c r="H29" s="542"/>
      <c r="I29" s="544"/>
      <c r="J29" s="542"/>
      <c r="K29" s="544"/>
      <c r="L29" s="542"/>
      <c r="M29" s="54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424"/>
      <c r="AB29" s="434" t="s">
        <v>111</v>
      </c>
      <c r="AC29" s="435" t="s">
        <v>116</v>
      </c>
      <c r="AD29" s="322" t="s">
        <v>272</v>
      </c>
      <c r="AE29" s="583" t="s">
        <v>252</v>
      </c>
      <c r="AF29" s="318"/>
      <c r="AG29" s="319"/>
      <c r="AH29" s="318"/>
      <c r="AI29" s="320"/>
      <c r="AJ29" s="318"/>
      <c r="AK29" s="320"/>
      <c r="AL29" s="318"/>
      <c r="AM29" s="321"/>
    </row>
    <row r="30" spans="1:39" ht="45" x14ac:dyDescent="0.15">
      <c r="A30" s="424"/>
      <c r="B30" s="433"/>
      <c r="C30" s="454" t="s">
        <v>126</v>
      </c>
      <c r="D30" s="652" t="s">
        <v>250</v>
      </c>
      <c r="E30" s="584" t="s">
        <v>252</v>
      </c>
      <c r="F30" s="542"/>
      <c r="G30" s="543"/>
      <c r="H30" s="542"/>
      <c r="I30" s="544"/>
      <c r="J30" s="542"/>
      <c r="K30" s="544"/>
      <c r="L30" s="542"/>
      <c r="M30" s="54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424"/>
      <c r="AB30" s="433"/>
      <c r="AC30" s="454" t="s">
        <v>126</v>
      </c>
      <c r="AD30" s="654" t="s">
        <v>250</v>
      </c>
      <c r="AE30" s="584" t="s">
        <v>252</v>
      </c>
      <c r="AF30" s="318"/>
      <c r="AG30" s="319"/>
      <c r="AH30" s="318"/>
      <c r="AI30" s="320"/>
      <c r="AJ30" s="318"/>
      <c r="AK30" s="320"/>
      <c r="AL30" s="318"/>
      <c r="AM30" s="321"/>
    </row>
    <row r="31" spans="1:39" ht="30" x14ac:dyDescent="0.15">
      <c r="A31" s="424"/>
      <c r="B31" s="451" t="s">
        <v>127</v>
      </c>
      <c r="C31" s="435"/>
      <c r="D31" s="437" t="s">
        <v>260</v>
      </c>
      <c r="E31" s="584" t="s">
        <v>252</v>
      </c>
      <c r="F31" s="538">
        <v>0</v>
      </c>
      <c r="G31" s="538">
        <v>0</v>
      </c>
      <c r="H31" s="538">
        <v>0</v>
      </c>
      <c r="I31" s="538">
        <v>0</v>
      </c>
      <c r="J31" s="538">
        <v>0</v>
      </c>
      <c r="K31" s="538">
        <v>0</v>
      </c>
      <c r="L31" s="538">
        <v>0</v>
      </c>
      <c r="M31" s="538">
        <v>0</v>
      </c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424"/>
      <c r="AB31" s="451" t="s">
        <v>127</v>
      </c>
      <c r="AC31" s="435"/>
      <c r="AD31" s="342" t="s">
        <v>276</v>
      </c>
      <c r="AE31" s="584" t="s">
        <v>252</v>
      </c>
      <c r="AF31" s="318"/>
      <c r="AG31" s="319"/>
      <c r="AH31" s="318"/>
      <c r="AI31" s="320"/>
      <c r="AJ31" s="318"/>
      <c r="AK31" s="320"/>
      <c r="AL31" s="318"/>
      <c r="AM31" s="321"/>
    </row>
    <row r="32" spans="1:39" ht="30" x14ac:dyDescent="0.15">
      <c r="A32" s="438"/>
      <c r="B32" s="455" t="s">
        <v>128</v>
      </c>
      <c r="C32" s="435"/>
      <c r="D32" s="437" t="s">
        <v>261</v>
      </c>
      <c r="E32" s="584" t="s">
        <v>252</v>
      </c>
      <c r="F32" s="548" t="s">
        <v>353</v>
      </c>
      <c r="G32" s="547">
        <v>0.89200000000000002</v>
      </c>
      <c r="H32" s="538">
        <v>0</v>
      </c>
      <c r="I32" s="538">
        <v>0</v>
      </c>
      <c r="J32" s="538">
        <v>0</v>
      </c>
      <c r="K32" s="538">
        <v>0</v>
      </c>
      <c r="L32" s="538">
        <v>0</v>
      </c>
      <c r="M32" s="538">
        <v>0</v>
      </c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438"/>
      <c r="AB32" s="455" t="s">
        <v>128</v>
      </c>
      <c r="AC32" s="435"/>
      <c r="AD32" s="336" t="s">
        <v>277</v>
      </c>
      <c r="AE32" s="584" t="s">
        <v>252</v>
      </c>
      <c r="AF32" s="318"/>
      <c r="AG32" s="319"/>
      <c r="AH32" s="318"/>
      <c r="AI32" s="320"/>
      <c r="AJ32" s="318"/>
      <c r="AK32" s="320"/>
      <c r="AL32" s="318"/>
      <c r="AM32" s="321"/>
    </row>
    <row r="33" spans="1:39" ht="30" x14ac:dyDescent="0.15">
      <c r="A33" s="557" t="s">
        <v>64</v>
      </c>
      <c r="B33" s="558" t="s">
        <v>106</v>
      </c>
      <c r="C33" s="439"/>
      <c r="D33" s="440" t="s">
        <v>278</v>
      </c>
      <c r="E33" s="423" t="s">
        <v>253</v>
      </c>
      <c r="F33" s="534"/>
      <c r="G33" s="536"/>
      <c r="H33" s="534"/>
      <c r="I33" s="536"/>
      <c r="J33" s="534"/>
      <c r="K33" s="536"/>
      <c r="L33" s="534"/>
      <c r="M33" s="537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557" t="s">
        <v>64</v>
      </c>
      <c r="AB33" s="558" t="s">
        <v>106</v>
      </c>
      <c r="AC33" s="439"/>
      <c r="AD33" s="588" t="s">
        <v>278</v>
      </c>
      <c r="AE33" s="423" t="s">
        <v>253</v>
      </c>
      <c r="AF33" s="310" t="s">
        <v>0</v>
      </c>
      <c r="AG33" s="312" t="s">
        <v>0</v>
      </c>
      <c r="AH33" s="310" t="s">
        <v>0</v>
      </c>
      <c r="AI33" s="312" t="s">
        <v>0</v>
      </c>
      <c r="AJ33" s="310" t="s">
        <v>0</v>
      </c>
      <c r="AK33" s="312" t="s">
        <v>0</v>
      </c>
      <c r="AL33" s="310" t="s">
        <v>0</v>
      </c>
      <c r="AM33" s="313" t="s">
        <v>0</v>
      </c>
    </row>
    <row r="34" spans="1:39" ht="16.5" x14ac:dyDescent="0.15">
      <c r="A34" s="424"/>
      <c r="B34" s="441" t="s">
        <v>129</v>
      </c>
      <c r="C34" s="434"/>
      <c r="D34" s="429" t="s">
        <v>263</v>
      </c>
      <c r="E34" s="428" t="s">
        <v>253</v>
      </c>
      <c r="F34" s="548">
        <v>12.008049999999999</v>
      </c>
      <c r="G34" s="549">
        <v>2178.098</v>
      </c>
      <c r="H34" s="548">
        <v>2.30755</v>
      </c>
      <c r="I34" s="549">
        <v>292.49099999999999</v>
      </c>
      <c r="J34" s="548">
        <v>0</v>
      </c>
      <c r="K34" s="549">
        <v>0</v>
      </c>
      <c r="L34" s="548">
        <v>5.6000000000000001E-2</v>
      </c>
      <c r="M34" s="550">
        <v>10.64</v>
      </c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424"/>
      <c r="AB34" s="441" t="s">
        <v>129</v>
      </c>
      <c r="AC34" s="434"/>
      <c r="AD34" s="335" t="s">
        <v>279</v>
      </c>
      <c r="AE34" s="428" t="s">
        <v>253</v>
      </c>
      <c r="AF34" s="318"/>
      <c r="AG34" s="320"/>
      <c r="AH34" s="318"/>
      <c r="AI34" s="320"/>
      <c r="AJ34" s="318"/>
      <c r="AK34" s="320"/>
      <c r="AL34" s="318"/>
      <c r="AM34" s="321"/>
    </row>
    <row r="35" spans="1:39" ht="16.5" x14ac:dyDescent="0.15">
      <c r="A35" s="424"/>
      <c r="B35" s="441" t="s">
        <v>130</v>
      </c>
      <c r="C35" s="433"/>
      <c r="D35" s="442" t="s">
        <v>264</v>
      </c>
      <c r="E35" s="443" t="s">
        <v>253</v>
      </c>
      <c r="F35" s="538">
        <v>7.5919999999999996</v>
      </c>
      <c r="G35" s="540">
        <v>1303.325</v>
      </c>
      <c r="H35" s="538">
        <v>18.364900000000002</v>
      </c>
      <c r="I35" s="540">
        <v>3381.509</v>
      </c>
      <c r="J35" s="538">
        <v>0</v>
      </c>
      <c r="K35" s="540">
        <v>0</v>
      </c>
      <c r="L35" s="538">
        <v>0.06</v>
      </c>
      <c r="M35" s="541">
        <v>9.6</v>
      </c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424"/>
      <c r="AB35" s="441" t="s">
        <v>130</v>
      </c>
      <c r="AC35" s="433"/>
      <c r="AD35" s="339" t="s">
        <v>280</v>
      </c>
      <c r="AE35" s="443" t="s">
        <v>253</v>
      </c>
      <c r="AF35" s="314"/>
      <c r="AG35" s="316"/>
      <c r="AH35" s="314"/>
      <c r="AI35" s="316"/>
      <c r="AJ35" s="314"/>
      <c r="AK35" s="316"/>
      <c r="AL35" s="314"/>
      <c r="AM35" s="317"/>
    </row>
    <row r="36" spans="1:39" ht="55.5" customHeight="1" x14ac:dyDescent="0.15">
      <c r="A36" s="420" t="s">
        <v>65</v>
      </c>
      <c r="B36" s="458" t="s">
        <v>107</v>
      </c>
      <c r="C36" s="444"/>
      <c r="D36" s="422" t="s">
        <v>262</v>
      </c>
      <c r="E36" s="423" t="s">
        <v>253</v>
      </c>
      <c r="F36" s="534"/>
      <c r="G36" s="536"/>
      <c r="H36" s="534"/>
      <c r="I36" s="536"/>
      <c r="J36" s="534"/>
      <c r="K36" s="536"/>
      <c r="L36" s="534"/>
      <c r="M36" s="537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420" t="s">
        <v>65</v>
      </c>
      <c r="AB36" s="655" t="s">
        <v>107</v>
      </c>
      <c r="AC36" s="444"/>
      <c r="AD36" s="589" t="s">
        <v>262</v>
      </c>
      <c r="AE36" s="423" t="s">
        <v>253</v>
      </c>
      <c r="AF36" s="310" t="s">
        <v>0</v>
      </c>
      <c r="AG36" s="312" t="s">
        <v>0</v>
      </c>
      <c r="AH36" s="310" t="s">
        <v>0</v>
      </c>
      <c r="AI36" s="312" t="s">
        <v>0</v>
      </c>
      <c r="AJ36" s="310" t="s">
        <v>0</v>
      </c>
      <c r="AK36" s="312" t="s">
        <v>0</v>
      </c>
      <c r="AL36" s="310" t="s">
        <v>0</v>
      </c>
      <c r="AM36" s="313" t="s">
        <v>0</v>
      </c>
    </row>
    <row r="37" spans="1:39" ht="16.5" x14ac:dyDescent="0.15">
      <c r="A37" s="424"/>
      <c r="B37" s="441" t="s">
        <v>131</v>
      </c>
      <c r="C37" s="434"/>
      <c r="D37" s="429" t="s">
        <v>265</v>
      </c>
      <c r="E37" s="428" t="s">
        <v>253</v>
      </c>
      <c r="F37" s="538">
        <v>6.2590000000000007E-2</v>
      </c>
      <c r="G37" s="540">
        <v>31.611999999999998</v>
      </c>
      <c r="H37" s="538">
        <v>0.24089000000000002</v>
      </c>
      <c r="I37" s="540">
        <v>37.003</v>
      </c>
      <c r="J37" s="538">
        <v>0</v>
      </c>
      <c r="K37" s="540">
        <v>0</v>
      </c>
      <c r="L37" s="538">
        <v>1.7999999999999999E-2</v>
      </c>
      <c r="M37" s="541">
        <v>10.763999999999999</v>
      </c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424"/>
      <c r="AB37" s="441" t="s">
        <v>131</v>
      </c>
      <c r="AC37" s="434"/>
      <c r="AD37" s="335" t="s">
        <v>273</v>
      </c>
      <c r="AE37" s="428" t="s">
        <v>253</v>
      </c>
      <c r="AF37" s="314"/>
      <c r="AG37" s="316"/>
      <c r="AH37" s="314"/>
      <c r="AI37" s="316"/>
      <c r="AJ37" s="314"/>
      <c r="AK37" s="316"/>
      <c r="AL37" s="314"/>
      <c r="AM37" s="317"/>
    </row>
    <row r="38" spans="1:39" ht="16.5" x14ac:dyDescent="0.15">
      <c r="A38" s="424"/>
      <c r="B38" s="441" t="s">
        <v>132</v>
      </c>
      <c r="C38" s="434"/>
      <c r="D38" s="429" t="s">
        <v>266</v>
      </c>
      <c r="E38" s="428" t="s">
        <v>253</v>
      </c>
      <c r="F38" s="538">
        <v>0.53698000000000001</v>
      </c>
      <c r="G38" s="540">
        <v>41.62</v>
      </c>
      <c r="H38" s="538">
        <v>1.72278</v>
      </c>
      <c r="I38" s="540">
        <v>183.34800000000001</v>
      </c>
      <c r="J38" s="538">
        <v>4.9483600000000001</v>
      </c>
      <c r="K38" s="540">
        <v>710.3</v>
      </c>
      <c r="L38" s="538">
        <v>4.2948999999999993</v>
      </c>
      <c r="M38" s="541">
        <v>733.11900000000003</v>
      </c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424"/>
      <c r="AB38" s="441" t="s">
        <v>132</v>
      </c>
      <c r="AC38" s="434"/>
      <c r="AD38" s="335" t="s">
        <v>274</v>
      </c>
      <c r="AE38" s="428" t="s">
        <v>253</v>
      </c>
      <c r="AF38" s="314"/>
      <c r="AG38" s="316"/>
      <c r="AH38" s="314"/>
      <c r="AI38" s="316"/>
      <c r="AJ38" s="314"/>
      <c r="AK38" s="316"/>
      <c r="AL38" s="314"/>
      <c r="AM38" s="317"/>
    </row>
    <row r="39" spans="1:39" ht="16.5" x14ac:dyDescent="0.15">
      <c r="A39" s="424"/>
      <c r="B39" s="441" t="s">
        <v>133</v>
      </c>
      <c r="C39" s="434"/>
      <c r="D39" s="429" t="s">
        <v>267</v>
      </c>
      <c r="E39" s="428" t="s">
        <v>253</v>
      </c>
      <c r="F39" s="538">
        <v>0</v>
      </c>
      <c r="G39" s="540">
        <v>0</v>
      </c>
      <c r="H39" s="538">
        <v>0</v>
      </c>
      <c r="I39" s="540">
        <v>0</v>
      </c>
      <c r="J39" s="538">
        <v>0</v>
      </c>
      <c r="K39" s="540">
        <v>0</v>
      </c>
      <c r="L39" s="538">
        <v>0</v>
      </c>
      <c r="M39" s="541">
        <v>0</v>
      </c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424"/>
      <c r="AB39" s="441" t="s">
        <v>133</v>
      </c>
      <c r="AC39" s="434"/>
      <c r="AD39" s="335" t="s">
        <v>281</v>
      </c>
      <c r="AE39" s="428" t="s">
        <v>253</v>
      </c>
      <c r="AF39" s="314"/>
      <c r="AG39" s="316"/>
      <c r="AH39" s="314"/>
      <c r="AI39" s="316"/>
      <c r="AJ39" s="314"/>
      <c r="AK39" s="316"/>
      <c r="AL39" s="314"/>
      <c r="AM39" s="317"/>
    </row>
    <row r="40" spans="1:39" ht="16.5" x14ac:dyDescent="0.15">
      <c r="A40" s="424"/>
      <c r="B40" s="441" t="s">
        <v>134</v>
      </c>
      <c r="C40" s="434"/>
      <c r="D40" s="429" t="s">
        <v>298</v>
      </c>
      <c r="E40" s="428" t="s">
        <v>253</v>
      </c>
      <c r="F40" s="538">
        <v>0</v>
      </c>
      <c r="G40" s="540">
        <v>0</v>
      </c>
      <c r="H40" s="538">
        <v>0</v>
      </c>
      <c r="I40" s="540">
        <v>0</v>
      </c>
      <c r="J40" s="538">
        <v>0</v>
      </c>
      <c r="K40" s="540">
        <v>0</v>
      </c>
      <c r="L40" s="538">
        <v>0</v>
      </c>
      <c r="M40" s="541">
        <v>0</v>
      </c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424"/>
      <c r="AB40" s="441" t="s">
        <v>134</v>
      </c>
      <c r="AC40" s="434"/>
      <c r="AD40" s="335" t="s">
        <v>282</v>
      </c>
      <c r="AE40" s="428" t="s">
        <v>253</v>
      </c>
      <c r="AF40" s="314"/>
      <c r="AG40" s="316"/>
      <c r="AH40" s="314"/>
      <c r="AI40" s="316"/>
      <c r="AJ40" s="314"/>
      <c r="AK40" s="316"/>
      <c r="AL40" s="314"/>
      <c r="AM40" s="317"/>
    </row>
    <row r="41" spans="1:39" ht="16.5" x14ac:dyDescent="0.15">
      <c r="A41" s="424"/>
      <c r="B41" s="441" t="s">
        <v>135</v>
      </c>
      <c r="C41" s="434"/>
      <c r="D41" s="429" t="s">
        <v>268</v>
      </c>
      <c r="E41" s="428" t="s">
        <v>253</v>
      </c>
      <c r="F41" s="538">
        <v>8.2400000000000008E-3</v>
      </c>
      <c r="G41" s="540">
        <v>6.9539999999999997</v>
      </c>
      <c r="H41" s="538">
        <v>8.5599999999999999E-3</v>
      </c>
      <c r="I41" s="540">
        <v>6.8280000000000003</v>
      </c>
      <c r="J41" s="538">
        <v>0</v>
      </c>
      <c r="K41" s="540">
        <v>0</v>
      </c>
      <c r="L41" s="538">
        <v>0</v>
      </c>
      <c r="M41" s="541">
        <v>0</v>
      </c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424"/>
      <c r="AB41" s="441" t="s">
        <v>135</v>
      </c>
      <c r="AC41" s="434"/>
      <c r="AD41" s="335" t="s">
        <v>283</v>
      </c>
      <c r="AE41" s="428" t="s">
        <v>253</v>
      </c>
      <c r="AF41" s="314"/>
      <c r="AG41" s="316"/>
      <c r="AH41" s="314"/>
      <c r="AI41" s="316"/>
      <c r="AJ41" s="314"/>
      <c r="AK41" s="316"/>
      <c r="AL41" s="314"/>
      <c r="AM41" s="317"/>
    </row>
    <row r="42" spans="1:39" ht="16.5" x14ac:dyDescent="0.15">
      <c r="A42" s="424"/>
      <c r="B42" s="441" t="s">
        <v>136</v>
      </c>
      <c r="C42" s="434"/>
      <c r="D42" s="445" t="s">
        <v>269</v>
      </c>
      <c r="E42" s="428" t="s">
        <v>253</v>
      </c>
      <c r="F42" s="548">
        <v>0</v>
      </c>
      <c r="G42" s="549">
        <v>0</v>
      </c>
      <c r="H42" s="548">
        <v>0.22600000000000001</v>
      </c>
      <c r="I42" s="549">
        <v>16.420999999999999</v>
      </c>
      <c r="J42" s="548">
        <v>0</v>
      </c>
      <c r="K42" s="549">
        <v>0</v>
      </c>
      <c r="L42" s="548">
        <v>0</v>
      </c>
      <c r="M42" s="550">
        <v>0</v>
      </c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424"/>
      <c r="AB42" s="441" t="s">
        <v>136</v>
      </c>
      <c r="AC42" s="434"/>
      <c r="AD42" s="342" t="s">
        <v>276</v>
      </c>
      <c r="AE42" s="428" t="s">
        <v>253</v>
      </c>
      <c r="AF42" s="318"/>
      <c r="AG42" s="320"/>
      <c r="AH42" s="318"/>
      <c r="AI42" s="320"/>
      <c r="AJ42" s="318"/>
      <c r="AK42" s="320"/>
      <c r="AL42" s="318"/>
      <c r="AM42" s="321"/>
    </row>
    <row r="43" spans="1:39" ht="17.25" thickBot="1" x14ac:dyDescent="0.2">
      <c r="A43" s="446"/>
      <c r="B43" s="447" t="s">
        <v>137</v>
      </c>
      <c r="C43" s="448"/>
      <c r="D43" s="449" t="s">
        <v>270</v>
      </c>
      <c r="E43" s="450" t="s">
        <v>253</v>
      </c>
      <c r="F43" s="552">
        <v>0</v>
      </c>
      <c r="G43" s="553">
        <v>0</v>
      </c>
      <c r="H43" s="552">
        <v>0</v>
      </c>
      <c r="I43" s="553">
        <v>0</v>
      </c>
      <c r="J43" s="552">
        <v>0</v>
      </c>
      <c r="K43" s="553">
        <v>0</v>
      </c>
      <c r="L43" s="552">
        <v>0</v>
      </c>
      <c r="M43" s="554">
        <v>0</v>
      </c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446"/>
      <c r="AB43" s="447" t="s">
        <v>137</v>
      </c>
      <c r="AC43" s="448"/>
      <c r="AD43" s="340" t="s">
        <v>275</v>
      </c>
      <c r="AE43" s="450" t="s">
        <v>253</v>
      </c>
      <c r="AF43" s="323"/>
      <c r="AG43" s="324"/>
      <c r="AH43" s="323"/>
      <c r="AI43" s="324"/>
      <c r="AJ43" s="323"/>
      <c r="AK43" s="324"/>
      <c r="AL43" s="323"/>
      <c r="AM43" s="325"/>
    </row>
    <row r="44" spans="1:39" ht="18.75" customHeight="1" x14ac:dyDescent="0.25">
      <c r="A44" s="326" t="s">
        <v>299</v>
      </c>
      <c r="B44" s="326"/>
      <c r="C44" s="326"/>
      <c r="D44" s="327"/>
      <c r="E44" s="327"/>
      <c r="F44" s="328"/>
      <c r="G44" s="328"/>
      <c r="H44" s="328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</row>
    <row r="45" spans="1:39" ht="18" customHeight="1" x14ac:dyDescent="0.25">
      <c r="A45" s="287" t="s">
        <v>284</v>
      </c>
      <c r="B45" s="287"/>
      <c r="C45" s="287"/>
      <c r="D45" s="253"/>
      <c r="E45" s="253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</row>
    <row r="46" spans="1:39" ht="15.75" x14ac:dyDescent="0.25">
      <c r="A46" s="287" t="s">
        <v>285</v>
      </c>
      <c r="B46" s="287"/>
      <c r="C46" s="287"/>
      <c r="D46" s="253"/>
      <c r="E46" s="253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</row>
    <row r="47" spans="1:39" ht="20.25" customHeight="1" x14ac:dyDescent="0.25">
      <c r="A47" s="341" t="s">
        <v>287</v>
      </c>
      <c r="B47" s="287"/>
      <c r="C47" s="287"/>
      <c r="D47" s="253"/>
      <c r="E47" s="253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</row>
    <row r="48" spans="1:39" ht="15.75" x14ac:dyDescent="0.25">
      <c r="A48" s="83" t="s">
        <v>309</v>
      </c>
      <c r="B48" s="287"/>
      <c r="C48" s="287"/>
      <c r="D48" s="253"/>
      <c r="E48" s="253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</row>
    <row r="49" spans="1:39" ht="15.75" x14ac:dyDescent="0.25">
      <c r="A49" s="83" t="s">
        <v>326</v>
      </c>
      <c r="B49" s="287"/>
      <c r="C49" s="287"/>
      <c r="D49" s="253"/>
      <c r="E49" s="253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</row>
  </sheetData>
  <sheetProtection sheet="1" objects="1" scenarios="1"/>
  <mergeCells count="26">
    <mergeCell ref="I2:J2"/>
    <mergeCell ref="L2:M2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  <mergeCell ref="AD5:AD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</mergeCells>
  <phoneticPr fontId="46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1" fitToWidth="2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16</v>
      </c>
    </row>
    <row r="2" spans="2:2" x14ac:dyDescent="0.15">
      <c r="B2" s="206">
        <f>'CB1-Производство'!D13+'СВ2 | Первич. | Торговля'!D11+'СВ2 | Первич. | Торговля'!H11</f>
        <v>3.1367700000000003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Notes</vt:lpstr>
      <vt:lpstr>Validation</vt:lpstr>
      <vt:lpstr>Upload</vt:lpstr>
      <vt:lpstr>'CB1-Производство'!Print_Area</vt:lpstr>
      <vt:lpstr>'ЕЭК-ЕС | Породы | Торговля'!Print_Area</vt:lpstr>
      <vt:lpstr>'СВ2 | Первич. | Торговля'!Print_Area</vt:lpstr>
      <vt:lpstr>'СВ3 | Вторичн.| Торговля'!Print_Area</vt:lpstr>
      <vt:lpstr>'CB1-Производство'!Print_Titles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Markus Stolze 20/06/18</cp:lastModifiedBy>
  <cp:lastPrinted>2018-05-30T13:33:21Z</cp:lastPrinted>
  <dcterms:created xsi:type="dcterms:W3CDTF">1998-09-16T16:39:33Z</dcterms:created>
  <dcterms:modified xsi:type="dcterms:W3CDTF">2018-07-13T08:05:39Z</dcterms:modified>
</cp:coreProperties>
</file>