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545" yWindow="0" windowWidth="24240" windowHeight="12585" tabRatio="861" activeTab="0"/>
  </bookViews>
  <sheets>
    <sheet name="JQ1 Production" sheetId="1" r:id="rId1"/>
    <sheet name="JQ2 TTrade" sheetId="2" r:id="rId2"/>
    <sheet name="JQ3 SPW" sheetId="3" r:id="rId3"/>
    <sheet name="ECE-EU Species" sheetId="4" r:id="rId4"/>
    <sheet name="EU1 ExtraEU Trade" sheetId="5" r:id="rId5"/>
    <sheet name="EU2 Removals" sheetId="6" r:id="rId6"/>
    <sheet name="Notes" sheetId="7" state="hidden" r:id="rId7"/>
    <sheet name="Validation" sheetId="8" state="hidden" r:id="rId8"/>
    <sheet name="Upload" sheetId="9" state="hidden" r:id="rId9"/>
  </sheets>
  <definedNames>
    <definedName name="_xlnm.Print_Area" localSheetId="3">'ECE-EU Species'!$A$2:$AP$50</definedName>
    <definedName name="_xlnm.Print_Area" localSheetId="4">'EU1 ExtraEU Trade'!$A$2:$AL$68</definedName>
    <definedName name="_xlnm.Print_Area" localSheetId="5">'EU2 Removals'!$A$1:$F$38</definedName>
    <definedName name="_xlnm.Print_Area" localSheetId="0">'JQ1 Production'!$A$1:$O$83</definedName>
    <definedName name="_xlnm.Print_Area" localSheetId="1">'JQ2 TTrade'!$A$2:$AR$68</definedName>
    <definedName name="_xlnm.Print_Area" localSheetId="2">'JQ3 SPW'!$A$2:$S$37</definedName>
    <definedName name="_xlnm.Print_Titles" localSheetId="0">'JQ1 Production'!$1:$11</definedName>
    <definedName name="Z_E59B5840_EF58_11D3_B672_B1E0953C1B26_.wvu.PrintArea" localSheetId="4" hidden="1">'EU1 ExtraEU Trade'!$A$2:$K$69</definedName>
    <definedName name="Z_E59B5840_EF58_11D3_B672_B1E0953C1B26_.wvu.PrintArea" localSheetId="0" hidden="1">'JQ1 Production'!$A$1:$E$83</definedName>
    <definedName name="Z_E59B5840_EF58_11D3_B672_B1E0953C1B26_.wvu.PrintArea" localSheetId="1" hidden="1">'JQ2 TTrade'!$A$2:$K$69</definedName>
    <definedName name="Z_E59B5840_EF58_11D3_B672_B1E0953C1B26_.wvu.PrintTitles" localSheetId="0" hidden="1">'JQ1 Production'!$1:$11</definedName>
    <definedName name="Z_E59B5840_EF58_11D3_B672_B1E0953C1B26_.wvu.Rows" localSheetId="0" hidden="1">'JQ1 Production'!#REF!</definedName>
  </definedNames>
  <calcPr fullCalcOnLoad="1"/>
</workbook>
</file>

<file path=xl/sharedStrings.xml><?xml version="1.0" encoding="utf-8"?>
<sst xmlns="http://schemas.openxmlformats.org/spreadsheetml/2006/main" count="4924" uniqueCount="353">
  <si>
    <t>44.03.92</t>
  </si>
  <si>
    <t>ex 44.03.99</t>
  </si>
  <si>
    <t>44.07.10</t>
  </si>
  <si>
    <t>ex 44.07.10</t>
  </si>
  <si>
    <t>44.07.91</t>
  </si>
  <si>
    <t>44.07.92</t>
  </si>
  <si>
    <t>ex 44.07.99</t>
  </si>
  <si>
    <t>EU1</t>
  </si>
  <si>
    <t>Trade with countries outside EU</t>
  </si>
  <si>
    <t xml:space="preserve">Country:                                   </t>
  </si>
  <si>
    <t>EU2</t>
  </si>
  <si>
    <t>Removals by type of ownership</t>
  </si>
  <si>
    <t>Ownership</t>
  </si>
  <si>
    <t>Non-coniferous</t>
  </si>
  <si>
    <t>Other publicly owned forests</t>
  </si>
  <si>
    <t>5.NC.T</t>
  </si>
  <si>
    <t>6.1.NC.T</t>
  </si>
  <si>
    <t>6.2.NC.T</t>
  </si>
  <si>
    <t>OTHER PAPER AND PAPERBOARD N.E.S.</t>
  </si>
  <si>
    <t>1.2.NC.T</t>
  </si>
  <si>
    <t>Value</t>
  </si>
  <si>
    <t>Note:</t>
  </si>
  <si>
    <t>Secondary Processed Wood and Paper Products</t>
  </si>
  <si>
    <t>TRADE</t>
  </si>
  <si>
    <t>of which: made of wood</t>
  </si>
  <si>
    <t>of which: printing &amp; writing paper, ready for use</t>
  </si>
  <si>
    <t>of which: articles, moulded or pressed from pulp</t>
  </si>
  <si>
    <t xml:space="preserve">of which: filter paper &amp; paperboard, ready for use </t>
  </si>
  <si>
    <t>11.1.NC</t>
  </si>
  <si>
    <t>11.1.NC.T</t>
  </si>
  <si>
    <t>I M P O R T  V A L U E</t>
  </si>
  <si>
    <t xml:space="preserve">E X P O R T  V A L U E </t>
  </si>
  <si>
    <t>Discrepancies</t>
  </si>
  <si>
    <r>
      <t>1000 m</t>
    </r>
    <r>
      <rPr>
        <vertAlign val="superscript"/>
        <sz val="10"/>
        <rFont val="Univers"/>
        <family val="2"/>
      </rPr>
      <t>3</t>
    </r>
  </si>
  <si>
    <r>
      <t>1000 m</t>
    </r>
    <r>
      <rPr>
        <vertAlign val="superscript"/>
        <sz val="11"/>
        <rFont val="Univers"/>
        <family val="2"/>
      </rPr>
      <t>3</t>
    </r>
  </si>
  <si>
    <t>if not 0, please verify !!!</t>
  </si>
  <si>
    <t>Derived data</t>
  </si>
  <si>
    <t>Printing + Writing Paper</t>
  </si>
  <si>
    <t>Other Paper +Paperboard</t>
  </si>
  <si>
    <t>Other Paper + Paperboard</t>
  </si>
  <si>
    <t>Test</t>
  </si>
  <si>
    <t>AREA CODE</t>
  </si>
  <si>
    <t xml:space="preserve"> "ITEM CODE"</t>
  </si>
  <si>
    <t xml:space="preserve"> "ELEMENT CODE"</t>
  </si>
  <si>
    <t xml:space="preserve"> "YEAR"</t>
  </si>
  <si>
    <t xml:space="preserve"> "NEW VALUE"</t>
  </si>
  <si>
    <t xml:space="preserve"> "SYMB"</t>
  </si>
  <si>
    <t xml:space="preserve"> "NOTE"</t>
  </si>
  <si>
    <t>Wrapping  + Packaging Paper and Paperboard</t>
  </si>
  <si>
    <r>
      <t>1000 m</t>
    </r>
    <r>
      <rPr>
        <b/>
        <vertAlign val="superscript"/>
        <sz val="11"/>
        <rFont val="Univers"/>
        <family val="2"/>
      </rPr>
      <t>3</t>
    </r>
  </si>
  <si>
    <t>Secondary wood products</t>
  </si>
  <si>
    <t>12.6.1</t>
  </si>
  <si>
    <t>12.6.2</t>
  </si>
  <si>
    <t>12.6.3</t>
  </si>
  <si>
    <t>Apparent Consumption</t>
  </si>
  <si>
    <t>if negative, please check !!!</t>
  </si>
  <si>
    <t>NA</t>
  </si>
  <si>
    <r>
      <t>1000 m</t>
    </r>
    <r>
      <rPr>
        <vertAlign val="superscript"/>
        <sz val="11"/>
        <rFont val="Univers"/>
        <family val="0"/>
      </rPr>
      <t>3</t>
    </r>
  </si>
  <si>
    <r>
      <t>1000 m</t>
    </r>
    <r>
      <rPr>
        <vertAlign val="superscript"/>
        <sz val="10"/>
        <rFont val="Univers"/>
        <family val="0"/>
      </rPr>
      <t>3</t>
    </r>
  </si>
  <si>
    <t>The unit should be solid cubic metres, under bark.</t>
  </si>
  <si>
    <t>Product code</t>
  </si>
  <si>
    <t>State forests</t>
  </si>
  <si>
    <t xml:space="preserve">Private forest </t>
  </si>
  <si>
    <t>–</t>
  </si>
  <si>
    <t>Ownership categories correspond to those of the TBFRA.</t>
  </si>
  <si>
    <t>of which: Poplar or Aspen (Populus spp.)</t>
  </si>
  <si>
    <t>State forests: Forests owned by national, state and regional governments, or government-owned corporations; Crown forests.</t>
  </si>
  <si>
    <t>Other publicly owned forests: Forests belonging to cities, municipalities, villages and communes.</t>
  </si>
  <si>
    <t>Private forests: Forests owned by individuals, co-operatives, enterprises and industries and other private institutions.</t>
  </si>
  <si>
    <t>Industrial Roundwood (wood in the rough), Non-Coniferous</t>
  </si>
  <si>
    <t>Industrial Roundwood (wood in the rough), Coniferous</t>
  </si>
  <si>
    <t xml:space="preserve">Sawnwood, Coniferous </t>
  </si>
  <si>
    <t>Sawnwood, Non-coniferous</t>
  </si>
  <si>
    <t xml:space="preserve">ROUNDWOOD </t>
  </si>
  <si>
    <t xml:space="preserve">ROUNDWOOD REMOVALS </t>
  </si>
  <si>
    <r>
      <t>Other printing and writing paper</t>
    </r>
    <r>
      <rPr>
        <sz val="10"/>
        <rFont val="Univers"/>
        <family val="0"/>
      </rPr>
      <t xml:space="preserve"> (10.1.2 to 10.1.4)</t>
    </r>
  </si>
  <si>
    <t>Classification</t>
  </si>
  <si>
    <t>44.03.20.11</t>
  </si>
  <si>
    <t>44.03.20.31</t>
  </si>
  <si>
    <t>44.03.20.91</t>
  </si>
  <si>
    <t>44.03.20.19</t>
  </si>
  <si>
    <t>44.03.20.39</t>
  </si>
  <si>
    <t>44.03.20.99</t>
  </si>
  <si>
    <t>44.03.91.10</t>
  </si>
  <si>
    <t>44.03.92.10</t>
  </si>
  <si>
    <t>44.03.99.51</t>
  </si>
  <si>
    <t>44.03.91.90</t>
  </si>
  <si>
    <t>44.03.92.90</t>
  </si>
  <si>
    <t>44.03.99.59</t>
  </si>
  <si>
    <t>44.03.99.30</t>
  </si>
  <si>
    <t>HS2007</t>
  </si>
  <si>
    <t>PARTICLE BOARD, OSB and OTHERS</t>
  </si>
  <si>
    <t xml:space="preserve">OTHER FIBREBOARD </t>
  </si>
  <si>
    <t>CARTONBOARD</t>
  </si>
  <si>
    <t>11.7.1</t>
  </si>
  <si>
    <t>Other manufactured wood products</t>
  </si>
  <si>
    <t>JQ3</t>
  </si>
  <si>
    <t>Checks</t>
  </si>
  <si>
    <t>ECE/EU Species Trade</t>
  </si>
  <si>
    <t>- looks to see if JQ2 and this sheet the same</t>
  </si>
  <si>
    <t>- checks the sum when they should be equal</t>
  </si>
  <si>
    <t>DISCREPANCIES - please note cells with notes and review data</t>
  </si>
  <si>
    <t>- makes sure there are valid numbers for all cells (blanks/text will generate error)</t>
  </si>
  <si>
    <t>TRADE IN ROUNDWOOD and SAWNWOOD BY SPECIES</t>
  </si>
  <si>
    <t>- for the "of which", flags when subitems are &gt; or = to aggregate</t>
  </si>
  <si>
    <t>CN2007</t>
  </si>
  <si>
    <t>Fir/Spruce (Abies spp., Picea spp.)</t>
  </si>
  <si>
    <t>sawlogs and veneer logs (Abies alba, Picea abies)</t>
  </si>
  <si>
    <t>pulpwood and other industrial roundwood (Abies alba, Picea abies)</t>
  </si>
  <si>
    <t>Pine (Pinus spp.)</t>
  </si>
  <si>
    <t>sawlogs and veneer logs (Pinus sylvestris)</t>
  </si>
  <si>
    <t>pulpwood and other industrial roundwood (Pinus sylvestris)</t>
  </si>
  <si>
    <t>Other / Non-specified</t>
  </si>
  <si>
    <t>sawlogs and veneer logs</t>
  </si>
  <si>
    <t>pulpwood and other industrial roundwood</t>
  </si>
  <si>
    <t>44.03.40/90</t>
  </si>
  <si>
    <t>of which: Oak (Quercus spp.)</t>
  </si>
  <si>
    <t>of which: Beech (Fagus spp.)</t>
  </si>
  <si>
    <t>of which: Birch (Betula spp.)</t>
  </si>
  <si>
    <t>44.03.99.10</t>
  </si>
  <si>
    <t>of which: Poplar (Populus spp.)</t>
  </si>
  <si>
    <t>of which: Eucalyptus (Eucalyptus spp.)</t>
  </si>
  <si>
    <t>of which: Fir/Spruce (Abies spp., Picea spp.)</t>
  </si>
  <si>
    <t>of which: Pine (Pinus spp.)</t>
  </si>
  <si>
    <t>44.07.20/90</t>
  </si>
  <si>
    <t>44.07.93</t>
  </si>
  <si>
    <t>of which: Maple (Acer spp.)</t>
  </si>
  <si>
    <t>44.07.94</t>
  </si>
  <si>
    <t>of which: Cherry (Prunus spp.)</t>
  </si>
  <si>
    <t>44.07.95</t>
  </si>
  <si>
    <t>of which: Ash (Fraxinus spp.)</t>
  </si>
  <si>
    <t>Light blue cells are requested only for EU members using the Combined Nomenclature to fill in - other countries are welcome to do so if their trade classification nomenclature permits</t>
  </si>
  <si>
    <t>"ex" codes indicate that only part of that trade classication code is used</t>
  </si>
  <si>
    <t>Please note that information on tropical species trade is requested in questionnaire ITTO2 for ITTO member countries</t>
  </si>
  <si>
    <r>
      <t>1000 m</t>
    </r>
    <r>
      <rPr>
        <vertAlign val="superscript"/>
        <sz val="12"/>
        <rFont val="Univers"/>
        <family val="2"/>
      </rPr>
      <t>3</t>
    </r>
  </si>
  <si>
    <t>Wood products for domestic/decorative use (excl. furniture)</t>
  </si>
  <si>
    <t>1000NAC</t>
  </si>
  <si>
    <t>Import</t>
  </si>
  <si>
    <t>Export</t>
  </si>
  <si>
    <t>Value per</t>
  </si>
  <si>
    <t>unit</t>
  </si>
  <si>
    <r>
      <t>NAC/m</t>
    </r>
    <r>
      <rPr>
        <vertAlign val="superscript"/>
        <sz val="11"/>
        <rFont val="Univers"/>
        <family val="0"/>
      </rPr>
      <t>3</t>
    </r>
  </si>
  <si>
    <t>NAC/mt</t>
  </si>
  <si>
    <t>0</t>
  </si>
  <si>
    <t xml:space="preserve"> both VALUE and quantity reported ZERO</t>
  </si>
  <si>
    <t>ZERO Q</t>
  </si>
  <si>
    <t>ZERO V</t>
  </si>
  <si>
    <t xml:space="preserve"> Value ZERO when quantity is reported</t>
  </si>
  <si>
    <t>QUANTITY</t>
  </si>
  <si>
    <t>VALUE</t>
  </si>
  <si>
    <t>REPORT</t>
  </si>
  <si>
    <t xml:space="preserve"> quantity ZERO when VALUE is reported</t>
  </si>
  <si>
    <t xml:space="preserve"> no quantity reported </t>
  </si>
  <si>
    <t xml:space="preserve"> no value reported</t>
  </si>
  <si>
    <t>verifies whether the JQ2 figures refers only to intra-EU trade</t>
  </si>
  <si>
    <t>INTRA-EU</t>
  </si>
  <si>
    <t>CHECK</t>
  </si>
  <si>
    <t>The difference might be caused by Intra-EU trade</t>
  </si>
  <si>
    <t>To fill:</t>
  </si>
  <si>
    <t>1.1</t>
  </si>
  <si>
    <t>1.2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</si>
  <si>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</si>
  <si>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</si>
  <si>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</si>
  <si>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</si>
  <si>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</si>
  <si>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</si>
  <si>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</si>
  <si>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</si>
  <si>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</si>
  <si>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</si>
  <si>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10.1</t>
  </si>
  <si>
    <t>10.2</t>
  </si>
  <si>
    <t>10.3</t>
  </si>
  <si>
    <t>10.4</t>
  </si>
  <si>
    <t>Text:</t>
  </si>
  <si>
    <t>Telephone/Fax:</t>
  </si>
  <si>
    <t>Phone/Fax:</t>
  </si>
  <si>
    <t>Aggregates directly reported:</t>
  </si>
  <si>
    <r>
      <t xml:space="preserve">Mechanical &amp; semi-chemical wood pulp </t>
    </r>
    <r>
      <rPr>
        <sz val="10"/>
        <rFont val="Univers"/>
        <family val="0"/>
      </rPr>
      <t>(7.1 + 7.2)</t>
    </r>
  </si>
  <si>
    <r>
      <t xml:space="preserve">Chemical &amp; dissolving grades wood pulp </t>
    </r>
    <r>
      <rPr>
        <sz val="10"/>
        <rFont val="Univers"/>
        <family val="0"/>
      </rPr>
      <t>(7.3 + 7.4)</t>
    </r>
  </si>
  <si>
    <t>Check Table</t>
  </si>
  <si>
    <t>Flag</t>
  </si>
  <si>
    <t>Note</t>
  </si>
  <si>
    <t>ZERO CHECK 1 - if no value please CHECK</t>
  </si>
  <si>
    <t xml:space="preserve">ZERO CHECK 2 - if no value in Zero Check 1 </t>
  </si>
  <si>
    <t xml:space="preserve"> no figures reported</t>
  </si>
  <si>
    <t>Zero check - if no value please CHECK</t>
  </si>
  <si>
    <t>Year -1</t>
  </si>
  <si>
    <t xml:space="preserve">Year </t>
  </si>
  <si>
    <t>Related Notes</t>
  </si>
  <si>
    <t>4.1</t>
  </si>
  <si>
    <t>1000 m3</t>
  </si>
  <si>
    <t xml:space="preserve"> </t>
  </si>
  <si>
    <t xml:space="preserve"> Quantity</t>
  </si>
  <si>
    <t xml:space="preserve">    Coniferous</t>
  </si>
  <si>
    <t>I M P O R T</t>
  </si>
  <si>
    <t>Coniferous</t>
  </si>
  <si>
    <t>Non-Coniferous</t>
  </si>
  <si>
    <t>E X P O R T</t>
  </si>
  <si>
    <t>FOREST SECTOR QUESTIONNAIRE</t>
  </si>
  <si>
    <t>Code</t>
  </si>
  <si>
    <t>Quantity</t>
  </si>
  <si>
    <t>ROUNDWOOD</t>
  </si>
  <si>
    <t>Unit</t>
  </si>
  <si>
    <t>Date:</t>
  </si>
  <si>
    <t>Official Address (in full):</t>
  </si>
  <si>
    <t>Telephone:</t>
  </si>
  <si>
    <t>Fax:</t>
  </si>
  <si>
    <t>E-mail:</t>
  </si>
  <si>
    <t>Name of Official responsible for reply:</t>
  </si>
  <si>
    <t>Product</t>
  </si>
  <si>
    <t xml:space="preserve">  PRODUCTION</t>
  </si>
  <si>
    <t>JQ2</t>
  </si>
  <si>
    <t>1.2.1</t>
  </si>
  <si>
    <t>1.2.1.C</t>
  </si>
  <si>
    <t>1.C</t>
  </si>
  <si>
    <t>1.1.C</t>
  </si>
  <si>
    <t>1.2.C</t>
  </si>
  <si>
    <t>1.2.2</t>
  </si>
  <si>
    <t>1.2.2.C</t>
  </si>
  <si>
    <t>1.2.3</t>
  </si>
  <si>
    <t>1.2.3.C</t>
  </si>
  <si>
    <t>5.C</t>
  </si>
  <si>
    <t>6.1.C</t>
  </si>
  <si>
    <t>6.2.C</t>
  </si>
  <si>
    <t>6.4.1</t>
  </si>
  <si>
    <t>6.4.2</t>
  </si>
  <si>
    <t>6.4.3</t>
  </si>
  <si>
    <t>7.3.1</t>
  </si>
  <si>
    <t>7.3.2</t>
  </si>
  <si>
    <t>7.3.3</t>
  </si>
  <si>
    <t>7.3.4</t>
  </si>
  <si>
    <t>10.3.1</t>
  </si>
  <si>
    <t>10.3.2</t>
  </si>
  <si>
    <t>10.3.3</t>
  </si>
  <si>
    <t>code</t>
  </si>
  <si>
    <t>Removals and Production</t>
  </si>
  <si>
    <t>JQ1</t>
  </si>
  <si>
    <t>OTHER INDUSTRIAL ROUNDWOOD</t>
  </si>
  <si>
    <t>of which:Tropical</t>
  </si>
  <si>
    <t>WOOD FUEL, INCLUDING WOOD FOR CHARCOAL</t>
  </si>
  <si>
    <t>INDUSTRIAL ROUNDWOOD (WOOD IN THE ROUGH)</t>
  </si>
  <si>
    <t>WOOD CHARCOAL</t>
  </si>
  <si>
    <t xml:space="preserve">SAWNWOOD </t>
  </si>
  <si>
    <t>VENEER SHEETS</t>
  </si>
  <si>
    <t>WOOD-BASED PANELS</t>
  </si>
  <si>
    <t xml:space="preserve">Country: </t>
  </si>
  <si>
    <t xml:space="preserve">PLYWOOD </t>
  </si>
  <si>
    <t xml:space="preserve">FIBREBOARD </t>
  </si>
  <si>
    <t xml:space="preserve">HARDBOARD </t>
  </si>
  <si>
    <t>MECHANICAL</t>
  </si>
  <si>
    <t>WOOD PULP</t>
  </si>
  <si>
    <t>SEMI-CHEMICAL</t>
  </si>
  <si>
    <t>CHEMICAL</t>
  </si>
  <si>
    <t>SULPHATE BLEACHED</t>
  </si>
  <si>
    <t>SULPHITE BLEACHED</t>
  </si>
  <si>
    <t>DISSOLVING GRADES</t>
  </si>
  <si>
    <t>RECOVERED PAPER</t>
  </si>
  <si>
    <t>PAPER AND PAPERBOARD</t>
  </si>
  <si>
    <t>NEWSPRINT</t>
  </si>
  <si>
    <t>SULPHATE UNBLEACHED</t>
  </si>
  <si>
    <t>SULPHITE UNBLEACHED</t>
  </si>
  <si>
    <t>SAWLOGS AND VENEER LOGS</t>
  </si>
  <si>
    <t xml:space="preserve">PULPWOOD (ROUND &amp; SPLIT) </t>
  </si>
  <si>
    <t xml:space="preserve">MDF (MEDIUM DENSITY) </t>
  </si>
  <si>
    <t>Unit of</t>
  </si>
  <si>
    <t>quantity</t>
  </si>
  <si>
    <t xml:space="preserve">OTHER PULP </t>
  </si>
  <si>
    <t>6.3.1</t>
  </si>
  <si>
    <t>RECOVERED FIBRE PULP</t>
  </si>
  <si>
    <t>Trade</t>
  </si>
  <si>
    <t>MDF (MEDIUM DENSITY)</t>
  </si>
  <si>
    <t>GRAPHIC PAPERS</t>
  </si>
  <si>
    <t>10.1.1</t>
  </si>
  <si>
    <t>10.1.2</t>
  </si>
  <si>
    <t>UNCOATED MECHANICAL</t>
  </si>
  <si>
    <t>10.1.3</t>
  </si>
  <si>
    <t>UNCOATED WOODFREE</t>
  </si>
  <si>
    <t>10.1.4</t>
  </si>
  <si>
    <t>COATED PAPERS</t>
  </si>
  <si>
    <t>SANITARY AND HOUSEHOLD PAPERS</t>
  </si>
  <si>
    <t>PACKAGING MATERIALS</t>
  </si>
  <si>
    <t>CASE MATERIALS</t>
  </si>
  <si>
    <t>WRAPPING PAPERS</t>
  </si>
  <si>
    <t>10.3.4</t>
  </si>
  <si>
    <t>OTHER PAPERS MAINLY FOR PACKAGING</t>
  </si>
  <si>
    <t>PULP FROM FIBRES OTHER THAN WOOD</t>
  </si>
  <si>
    <t>1.NC</t>
  </si>
  <si>
    <t>1.1.NC</t>
  </si>
  <si>
    <t>1.2.NC</t>
  </si>
  <si>
    <t>1.2.1.NC</t>
  </si>
  <si>
    <t>1.2.2.NC</t>
  </si>
  <si>
    <t>5.NC</t>
  </si>
  <si>
    <t>1.2.3.NC</t>
  </si>
  <si>
    <t>6.1.NC</t>
  </si>
  <si>
    <t>6.2.NC</t>
  </si>
  <si>
    <t>of which:Other</t>
  </si>
  <si>
    <t>of which:OSB</t>
  </si>
  <si>
    <t>44.03.20</t>
  </si>
  <si>
    <t>of which: OSB</t>
  </si>
  <si>
    <t>1000 mt</t>
  </si>
  <si>
    <t>Country:</t>
  </si>
  <si>
    <t>11.1</t>
  </si>
  <si>
    <t>Further processed sawnwood</t>
  </si>
  <si>
    <t>11.1.C</t>
  </si>
  <si>
    <t xml:space="preserve">    Non-coniferous</t>
  </si>
  <si>
    <t>of which: Tropical</t>
  </si>
  <si>
    <t>11.2</t>
  </si>
  <si>
    <t>Wooden wrapping and packing equipment</t>
  </si>
  <si>
    <t>11.3</t>
  </si>
  <si>
    <t>Builder's joinery and carpentry of wood</t>
  </si>
  <si>
    <t>11.4</t>
  </si>
  <si>
    <t>Wooden furniture</t>
  </si>
  <si>
    <t>11.5</t>
  </si>
  <si>
    <t>Prefabricated buildings</t>
  </si>
  <si>
    <t>Secondary paper products</t>
  </si>
  <si>
    <t>Composite paper and paperboard</t>
  </si>
  <si>
    <t>Special coated paper</t>
  </si>
  <si>
    <t>Carbon paper and copying paper, ready for use</t>
  </si>
  <si>
    <t>Household and sanitary paper, ready for use</t>
  </si>
  <si>
    <t>Packaging cartons, boxes, etc.</t>
  </si>
  <si>
    <t>Other articles of paper or paperboard</t>
  </si>
  <si>
    <t>ex 44.03.20</t>
  </si>
  <si>
    <t>44.03.91</t>
  </si>
  <si>
    <t>CO-PRODUCTS / CHIPS, PARTICLES, RESIDUES</t>
  </si>
  <si>
    <t>3.1</t>
  </si>
  <si>
    <t xml:space="preserve">       Chips and particles</t>
  </si>
  <si>
    <t>3.2</t>
  </si>
  <si>
    <t xml:space="preserve">       Residues (including residues to produce agglomerates)</t>
  </si>
  <si>
    <t>WOOD PELLETS AND OTHER AGGLOMERATES</t>
  </si>
  <si>
    <t xml:space="preserve">       Wood pellets</t>
  </si>
  <si>
    <t>4.2</t>
  </si>
  <si>
    <t xml:space="preserve">       Other agglomerates</t>
  </si>
  <si>
    <t>Treshold:</t>
  </si>
  <si>
    <t>Column1</t>
  </si>
  <si>
    <t>Column2</t>
  </si>
  <si>
    <t>IMPORT</t>
  </si>
  <si>
    <t>EXPORT</t>
  </si>
  <si>
    <t>Unit price check</t>
  </si>
  <si>
    <t xml:space="preserve">       Residues including wood for agglomerates</t>
  </si>
  <si>
    <t xml:space="preserve">ROUNDWOOD REMOVALS (under bark) </t>
  </si>
  <si>
    <t xml:space="preserve">Eurozone countries may use the old national currency, but only in both years </t>
  </si>
  <si>
    <t>Value must always be in 1000 NAC (national currency)</t>
  </si>
  <si>
    <t>Vaue must always be in 1000 NAC (national currency)</t>
  </si>
  <si>
    <t>Value must always be in 1000 NAC ( national currency)</t>
  </si>
  <si>
    <t>Eurozone countries may use the old national currency, but only in both years</t>
  </si>
  <si>
    <t>ROUNDWOOD REMOVALS (under bark)</t>
  </si>
  <si>
    <t>HU</t>
  </si>
  <si>
    <t/>
  </si>
  <si>
    <t>SUM ER</t>
  </si>
  <si>
    <t>ACCEPT</t>
  </si>
  <si>
    <t>subitems are larger than total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</si>
</sst>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0.000"/>
    <numFmt numFmtId="185" formatCode="##/##"/>
    <numFmt numFmtId="186" formatCode="[$-40E]yyyy\.\ mmmm\ d\."/>
    <numFmt numFmtId="187" formatCode="yy/yy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General&quot;p&quot;"/>
    <numFmt numFmtId="201" formatCode="General&quot;e&quot;"/>
    <numFmt numFmtId="202" formatCode="General&quot;s&quot;"/>
    <numFmt numFmtId="203" formatCode="General&quot;V&quot;"/>
    <numFmt numFmtId="204" formatCode="General&quot;r&quot;"/>
    <numFmt numFmtId="205" formatCode="0.0"/>
    <numFmt numFmtId="206" formatCode="#,##0.000"/>
  </numFmts>
  <fonts count="66">
    <font>
      <sz val="10"/>
      <name val="Courier"/>
      <family val="0"/>
    </font>
    <font>
      <sz val="10"/>
      <name val="Arial"/>
      <family val="0"/>
    </font>
    <font>
      <b/>
      <sz val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sz val="10"/>
      <color indexed="12"/>
      <name val="Univers"/>
      <family val="2"/>
    </font>
    <font>
      <b/>
      <sz val="12"/>
      <name val="Univers"/>
      <family val="2"/>
    </font>
    <font>
      <b/>
      <sz val="10"/>
      <color indexed="12"/>
      <name val="Univers"/>
      <family val="2"/>
    </font>
    <font>
      <sz val="12"/>
      <name val="Univers"/>
      <family val="2"/>
    </font>
    <font>
      <b/>
      <sz val="12"/>
      <color indexed="12"/>
      <name val="Univers"/>
      <family val="2"/>
    </font>
    <font>
      <b/>
      <sz val="24"/>
      <name val="Univers"/>
      <family val="2"/>
    </font>
    <font>
      <sz val="24"/>
      <name val="Courier"/>
      <family val="3"/>
    </font>
    <font>
      <b/>
      <sz val="10"/>
      <name val="Courier"/>
      <family val="3"/>
    </font>
    <font>
      <sz val="11"/>
      <name val="Univers"/>
      <family val="2"/>
    </font>
    <font>
      <b/>
      <sz val="11"/>
      <name val="Univers"/>
      <family val="2"/>
    </font>
    <font>
      <b/>
      <u val="single"/>
      <sz val="11"/>
      <name val="Univers"/>
      <family val="2"/>
    </font>
    <font>
      <vertAlign val="superscript"/>
      <sz val="11"/>
      <name val="Univers"/>
      <family val="2"/>
    </font>
    <font>
      <b/>
      <sz val="11"/>
      <name val="Courier"/>
      <family val="3"/>
    </font>
    <font>
      <sz val="10"/>
      <color indexed="9"/>
      <name val="Univers"/>
      <family val="2"/>
    </font>
    <font>
      <b/>
      <sz val="14"/>
      <color indexed="12"/>
      <name val="Univers"/>
      <family val="2"/>
    </font>
    <font>
      <b/>
      <sz val="14"/>
      <name val="Univers"/>
      <family val="2"/>
    </font>
    <font>
      <b/>
      <u val="single"/>
      <sz val="10"/>
      <name val="Univers"/>
      <family val="2"/>
    </font>
    <font>
      <sz val="12"/>
      <color indexed="12"/>
      <name val="Univers"/>
      <family val="2"/>
    </font>
    <font>
      <vertAlign val="superscript"/>
      <sz val="10"/>
      <name val="Univers"/>
      <family val="2"/>
    </font>
    <font>
      <u val="single"/>
      <sz val="12"/>
      <color indexed="12"/>
      <name val="Univers"/>
      <family val="2"/>
    </font>
    <font>
      <b/>
      <sz val="18"/>
      <color indexed="12"/>
      <name val="Univers"/>
      <family val="2"/>
    </font>
    <font>
      <sz val="16"/>
      <color indexed="12"/>
      <name val="Univers"/>
      <family val="2"/>
    </font>
    <font>
      <b/>
      <vertAlign val="superscript"/>
      <sz val="11"/>
      <name val="Univers"/>
      <family val="2"/>
    </font>
    <font>
      <sz val="11"/>
      <name val="Courier"/>
      <family val="3"/>
    </font>
    <font>
      <b/>
      <sz val="12"/>
      <color indexed="9"/>
      <name val="Univers"/>
      <family val="0"/>
    </font>
    <font>
      <sz val="12"/>
      <color indexed="10"/>
      <name val="Univers"/>
      <family val="0"/>
    </font>
    <font>
      <b/>
      <i/>
      <sz val="12"/>
      <name val="Univers"/>
      <family val="0"/>
    </font>
    <font>
      <b/>
      <u val="single"/>
      <sz val="12"/>
      <name val="Univers"/>
      <family val="0"/>
    </font>
    <font>
      <sz val="24"/>
      <name val="Univers"/>
      <family val="0"/>
    </font>
    <font>
      <b/>
      <sz val="18"/>
      <name val="Univers"/>
      <family val="0"/>
    </font>
    <font>
      <sz val="7.5"/>
      <name val="Univers"/>
      <family val="0"/>
    </font>
    <font>
      <sz val="10"/>
      <color indexed="39"/>
      <name val="Univers"/>
      <family val="0"/>
    </font>
    <font>
      <u val="single"/>
      <sz val="7.5"/>
      <color indexed="36"/>
      <name val="Courier"/>
      <family val="3"/>
    </font>
    <font>
      <u val="single"/>
      <sz val="7.5"/>
      <color indexed="12"/>
      <name val="Courier"/>
      <family val="3"/>
    </font>
    <font>
      <sz val="8"/>
      <name val="Courier"/>
      <family val="3"/>
    </font>
    <font>
      <vertAlign val="superscript"/>
      <sz val="12"/>
      <name val="Univers"/>
      <family val="2"/>
    </font>
    <font>
      <b/>
      <sz val="10"/>
      <color indexed="10"/>
      <name val="Univers"/>
      <family val="0"/>
    </font>
    <font>
      <b/>
      <sz val="11"/>
      <color indexed="10"/>
      <name val="Univers"/>
      <family val="2"/>
    </font>
    <font>
      <sz val="14"/>
      <color indexed="12"/>
      <name val="Univers"/>
      <family val="2"/>
    </font>
    <font>
      <sz val="14"/>
      <color indexed="12"/>
      <name val="Courier"/>
      <family val="3"/>
    </font>
    <font>
      <sz val="25"/>
      <name val="Univers"/>
      <family val="2"/>
    </font>
    <font>
      <sz val="8"/>
      <name val="Univers"/>
      <family val="0"/>
    </font>
    <font>
      <sz val="11"/>
      <color indexed="12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50" fillId="3" borderId="0" applyNumberFormat="0" applyBorder="0" applyAlignment="0" applyProtection="0"/>
    <xf numFmtId="0" fontId="51" fillId="20" borderId="1" applyNumberFormat="0" applyAlignment="0" applyProtection="0"/>
    <xf numFmtId="0" fontId="52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4" fillId="4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8" fillId="7" borderId="1" applyNumberFormat="0" applyAlignment="0" applyProtection="0"/>
    <xf numFmtId="0" fontId="59" fillId="0" borderId="6" applyNumberFormat="0" applyFill="0" applyAlignment="0" applyProtection="0"/>
    <xf numFmtId="0" fontId="60" fillId="22" borderId="0" applyNumberFormat="0" applyBorder="0" applyAlignment="0" applyProtection="0"/>
    <xf numFmtId="0" fontId="6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61" fillId="20" borderId="8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73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left" vertical="center" indent="2"/>
      <protection/>
    </xf>
    <xf numFmtId="0" fontId="3" fillId="0" borderId="11" xfId="0" applyFont="1" applyFill="1" applyBorder="1" applyAlignment="1" applyProtection="1">
      <alignment horizontal="left" vertical="center"/>
      <protection/>
    </xf>
    <xf numFmtId="0" fontId="3" fillId="0" borderId="12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 applyProtection="1">
      <alignment horizontal="left" vertical="center"/>
      <protection/>
    </xf>
    <xf numFmtId="0" fontId="3" fillId="0" borderId="12" xfId="0" applyFont="1" applyFill="1" applyBorder="1" applyAlignment="1" applyProtection="1">
      <alignment horizontal="left" vertical="center"/>
      <protection/>
    </xf>
    <xf numFmtId="0" fontId="14" fillId="0" borderId="10" xfId="0" applyFont="1" applyFill="1" applyBorder="1" applyAlignment="1" applyProtection="1">
      <alignment horizontal="left" vertical="center"/>
      <protection/>
    </xf>
    <xf numFmtId="0" fontId="14" fillId="0" borderId="10" xfId="0" applyFont="1" applyFill="1" applyBorder="1" applyAlignment="1" applyProtection="1">
      <alignment horizontal="left" vertical="center" indent="2"/>
      <protection/>
    </xf>
    <xf numFmtId="0" fontId="14" fillId="0" borderId="10" xfId="0" applyFont="1" applyFill="1" applyBorder="1" applyAlignment="1" applyProtection="1">
      <alignment horizontal="left" vertical="center" indent="3"/>
      <protection/>
    </xf>
    <xf numFmtId="0" fontId="14" fillId="0" borderId="10" xfId="0" applyFont="1" applyFill="1" applyBorder="1" applyAlignment="1" applyProtection="1">
      <alignment horizontal="left" vertical="center" indent="1"/>
      <protection/>
    </xf>
    <xf numFmtId="0" fontId="14" fillId="0" borderId="18" xfId="0" applyFont="1" applyFill="1" applyBorder="1" applyAlignment="1" applyProtection="1">
      <alignment horizontal="left" vertical="center" indent="2"/>
      <protection/>
    </xf>
    <xf numFmtId="0" fontId="14" fillId="0" borderId="18" xfId="0" applyFont="1" applyFill="1" applyBorder="1" applyAlignment="1" applyProtection="1">
      <alignment horizontal="left" vertical="center" indent="1"/>
      <protection/>
    </xf>
    <xf numFmtId="0" fontId="14" fillId="0" borderId="18" xfId="0" applyFont="1" applyFill="1" applyBorder="1" applyAlignment="1" applyProtection="1">
      <alignment horizontal="left" vertical="center"/>
      <protection/>
    </xf>
    <xf numFmtId="0" fontId="14" fillId="0" borderId="19" xfId="0" applyFont="1" applyFill="1" applyBorder="1" applyAlignment="1" applyProtection="1">
      <alignment horizontal="left" vertical="center" indent="1"/>
      <protection/>
    </xf>
    <xf numFmtId="0" fontId="14" fillId="0" borderId="20" xfId="0" applyFont="1" applyFill="1" applyBorder="1" applyAlignment="1" applyProtection="1">
      <alignment horizontal="center" vertical="center"/>
      <protection/>
    </xf>
    <xf numFmtId="0" fontId="14" fillId="0" borderId="21" xfId="0" applyFont="1" applyFill="1" applyBorder="1" applyAlignment="1" applyProtection="1">
      <alignment horizontal="center" vertical="center"/>
      <protection/>
    </xf>
    <xf numFmtId="0" fontId="13" fillId="0" borderId="18" xfId="0" applyFont="1" applyFill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/>
      <protection locked="0"/>
    </xf>
    <xf numFmtId="0" fontId="3" fillId="0" borderId="11" xfId="59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left" vertical="center" indent="3"/>
      <protection/>
    </xf>
    <xf numFmtId="0" fontId="18" fillId="0" borderId="0" xfId="0" applyFont="1" applyFill="1" applyAlignment="1" applyProtection="1">
      <alignment/>
      <protection locked="0"/>
    </xf>
    <xf numFmtId="0" fontId="19" fillId="0" borderId="20" xfId="0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 applyProtection="1" quotePrefix="1">
      <alignment horizontal="left" vertical="center" indent="2"/>
      <protection/>
    </xf>
    <xf numFmtId="0" fontId="14" fillId="0" borderId="1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14" fillId="0" borderId="23" xfId="0" applyFont="1" applyFill="1" applyBorder="1" applyAlignment="1" applyProtection="1">
      <alignment horizontal="center" vertical="center"/>
      <protection/>
    </xf>
    <xf numFmtId="0" fontId="14" fillId="0" borderId="24" xfId="0" applyFont="1" applyFill="1" applyBorder="1" applyAlignment="1" applyProtection="1">
      <alignment horizontal="center" vertical="center"/>
      <protection/>
    </xf>
    <xf numFmtId="0" fontId="14" fillId="0" borderId="25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25" xfId="0" applyFont="1" applyFill="1" applyBorder="1" applyAlignment="1" applyProtection="1">
      <alignment horizontal="center"/>
      <protection/>
    </xf>
    <xf numFmtId="0" fontId="13" fillId="0" borderId="25" xfId="0" applyFont="1" applyFill="1" applyBorder="1" applyAlignment="1" applyProtection="1">
      <alignment horizontal="center" vertical="center"/>
      <protection/>
    </xf>
    <xf numFmtId="0" fontId="8" fillId="0" borderId="12" xfId="59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 applyProtection="1">
      <alignment horizontal="left" vertical="center" indent="3"/>
      <protection/>
    </xf>
    <xf numFmtId="0" fontId="14" fillId="0" borderId="19" xfId="0" applyFont="1" applyFill="1" applyBorder="1" applyAlignment="1" applyProtection="1">
      <alignment horizontal="left" vertical="center" indent="2"/>
      <protection/>
    </xf>
    <xf numFmtId="0" fontId="14" fillId="0" borderId="27" xfId="0" applyFont="1" applyFill="1" applyBorder="1" applyAlignment="1" applyProtection="1">
      <alignment horizontal="left" vertical="center" indent="1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14" fillId="0" borderId="26" xfId="0" applyFont="1" applyFill="1" applyBorder="1" applyAlignment="1" applyProtection="1">
      <alignment horizontal="center" vertical="center"/>
      <protection/>
    </xf>
    <xf numFmtId="49" fontId="3" fillId="0" borderId="29" xfId="0" applyNumberFormat="1" applyFont="1" applyFill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left" vertical="center" indent="2"/>
      <protection/>
    </xf>
    <xf numFmtId="0" fontId="3" fillId="0" borderId="30" xfId="0" applyFont="1" applyFill="1" applyBorder="1" applyAlignment="1" applyProtection="1">
      <alignment horizontal="left" vertical="center" indent="2"/>
      <protection/>
    </xf>
    <xf numFmtId="0" fontId="3" fillId="0" borderId="12" xfId="0" applyFont="1" applyFill="1" applyBorder="1" applyAlignment="1" applyProtection="1">
      <alignment horizontal="left" vertical="center" indent="2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18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right"/>
      <protection/>
    </xf>
    <xf numFmtId="0" fontId="3" fillId="20" borderId="18" xfId="0" applyFont="1" applyFill="1" applyBorder="1" applyAlignment="1" applyProtection="1">
      <alignment horizontal="center" vertical="center"/>
      <protection/>
    </xf>
    <xf numFmtId="0" fontId="3" fillId="20" borderId="18" xfId="0" applyFont="1" applyFill="1" applyBorder="1" applyAlignment="1" applyProtection="1">
      <alignment vertical="center"/>
      <protection/>
    </xf>
    <xf numFmtId="0" fontId="3" fillId="20" borderId="10" xfId="0" applyFont="1" applyFill="1" applyBorder="1" applyAlignment="1" applyProtection="1">
      <alignment vertical="center"/>
      <protection/>
    </xf>
    <xf numFmtId="3" fontId="4" fillId="0" borderId="18" xfId="0" applyNumberFormat="1" applyFont="1" applyBorder="1" applyAlignment="1" applyProtection="1">
      <alignment horizontal="right" vertical="center"/>
      <protection/>
    </xf>
    <xf numFmtId="0" fontId="3" fillId="20" borderId="26" xfId="0" applyFont="1" applyFill="1" applyBorder="1" applyAlignment="1" applyProtection="1">
      <alignment horizontal="center" vertical="center"/>
      <protection/>
    </xf>
    <xf numFmtId="0" fontId="4" fillId="20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31" xfId="0" applyFont="1" applyFill="1" applyBorder="1" applyAlignment="1" applyProtection="1">
      <alignment/>
      <protection/>
    </xf>
    <xf numFmtId="0" fontId="19" fillId="0" borderId="32" xfId="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/>
      <protection/>
    </xf>
    <xf numFmtId="0" fontId="8" fillId="0" borderId="11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3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20" xfId="0" applyFont="1" applyBorder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4" fillId="0" borderId="14" xfId="0" applyFont="1" applyBorder="1" applyAlignment="1" applyProtection="1">
      <alignment/>
      <protection/>
    </xf>
    <xf numFmtId="0" fontId="4" fillId="0" borderId="35" xfId="0" applyFont="1" applyFill="1" applyBorder="1" applyAlignment="1" applyProtection="1">
      <alignment/>
      <protection/>
    </xf>
    <xf numFmtId="3" fontId="4" fillId="0" borderId="36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left"/>
      <protection/>
    </xf>
    <xf numFmtId="0" fontId="19" fillId="0" borderId="37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" fillId="0" borderId="38" xfId="0" applyFont="1" applyFill="1" applyBorder="1" applyAlignment="1" applyProtection="1">
      <alignment horizontal="left" vertical="center" indent="2"/>
      <protection/>
    </xf>
    <xf numFmtId="3" fontId="4" fillId="0" borderId="26" xfId="0" applyNumberFormat="1" applyFont="1" applyBorder="1" applyAlignment="1" applyProtection="1">
      <alignment horizontal="right" vertical="center"/>
      <protection/>
    </xf>
    <xf numFmtId="3" fontId="4" fillId="0" borderId="3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40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8" xfId="59" applyFont="1" applyFill="1" applyBorder="1" applyAlignment="1" applyProtection="1">
      <alignment horizontal="left" vertical="center"/>
      <protection/>
    </xf>
    <xf numFmtId="0" fontId="14" fillId="0" borderId="19" xfId="0" applyFont="1" applyFill="1" applyBorder="1" applyAlignment="1" applyProtection="1">
      <alignment horizontal="center" vertical="center"/>
      <protection/>
    </xf>
    <xf numFmtId="0" fontId="14" fillId="0" borderId="30" xfId="59" applyFont="1" applyFill="1" applyBorder="1" applyAlignment="1" applyProtection="1" quotePrefix="1">
      <alignment horizontal="left" vertical="center" indent="2"/>
      <protection/>
    </xf>
    <xf numFmtId="0" fontId="14" fillId="0" borderId="40" xfId="0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26" xfId="0" applyFont="1" applyFill="1" applyBorder="1" applyAlignment="1" applyProtection="1">
      <alignment vertical="center"/>
      <protection/>
    </xf>
    <xf numFmtId="0" fontId="19" fillId="0" borderId="15" xfId="0" applyFont="1" applyFill="1" applyBorder="1" applyAlignment="1" applyProtection="1">
      <alignment horizontal="center"/>
      <protection/>
    </xf>
    <xf numFmtId="0" fontId="14" fillId="0" borderId="24" xfId="0" applyFont="1" applyFill="1" applyBorder="1" applyAlignment="1" applyProtection="1">
      <alignment horizontal="right" vertical="center"/>
      <protection/>
    </xf>
    <xf numFmtId="0" fontId="4" fillId="0" borderId="41" xfId="0" applyFont="1" applyFill="1" applyBorder="1" applyAlignment="1" applyProtection="1">
      <alignment vertical="center"/>
      <protection/>
    </xf>
    <xf numFmtId="0" fontId="4" fillId="20" borderId="10" xfId="0" applyFont="1" applyFill="1" applyBorder="1" applyAlignment="1" applyProtection="1">
      <alignment horizontal="center" vertical="center"/>
      <protection/>
    </xf>
    <xf numFmtId="0" fontId="4" fillId="20" borderId="10" xfId="0" applyFont="1" applyFill="1" applyBorder="1" applyAlignment="1" applyProtection="1">
      <alignment/>
      <protection/>
    </xf>
    <xf numFmtId="0" fontId="14" fillId="0" borderId="10" xfId="0" applyFont="1" applyFill="1" applyBorder="1" applyAlignment="1" applyProtection="1">
      <alignment horizontal="left" vertical="top"/>
      <protection/>
    </xf>
    <xf numFmtId="1" fontId="4" fillId="20" borderId="10" xfId="0" applyNumberFormat="1" applyFont="1" applyFill="1" applyBorder="1" applyAlignment="1" applyProtection="1">
      <alignment horizontal="right" vertical="center"/>
      <protection/>
    </xf>
    <xf numFmtId="1" fontId="4" fillId="20" borderId="25" xfId="0" applyNumberFormat="1" applyFont="1" applyFill="1" applyBorder="1" applyAlignment="1" applyProtection="1">
      <alignment horizontal="right" vertical="center"/>
      <protection/>
    </xf>
    <xf numFmtId="0" fontId="20" fillId="2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0" fontId="3" fillId="0" borderId="42" xfId="0" applyFont="1" applyBorder="1" applyAlignment="1" applyProtection="1">
      <alignment vertical="center"/>
      <protection locked="0"/>
    </xf>
    <xf numFmtId="0" fontId="4" fillId="0" borderId="43" xfId="0" applyFont="1" applyBorder="1" applyAlignment="1" applyProtection="1">
      <alignment vertical="center"/>
      <protection locked="0"/>
    </xf>
    <xf numFmtId="0" fontId="4" fillId="0" borderId="44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45" xfId="0" applyFont="1" applyBorder="1" applyAlignment="1" applyProtection="1">
      <alignment vertical="center"/>
      <protection locked="0"/>
    </xf>
    <xf numFmtId="0" fontId="4" fillId="0" borderId="46" xfId="0" applyFont="1" applyBorder="1" applyAlignment="1" applyProtection="1">
      <alignment vertical="center"/>
      <protection locked="0"/>
    </xf>
    <xf numFmtId="0" fontId="3" fillId="0" borderId="39" xfId="0" applyFont="1" applyBorder="1" applyAlignment="1" applyProtection="1">
      <alignment vertical="center"/>
      <protection locked="0"/>
    </xf>
    <xf numFmtId="0" fontId="14" fillId="0" borderId="44" xfId="0" applyFont="1" applyBorder="1" applyAlignment="1" applyProtection="1">
      <alignment vertical="center"/>
      <protection locked="0"/>
    </xf>
    <xf numFmtId="0" fontId="14" fillId="0" borderId="44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3" fillId="0" borderId="44" xfId="0" applyFont="1" applyBorder="1" applyAlignment="1" applyProtection="1">
      <alignment vertical="center"/>
      <protection locked="0"/>
    </xf>
    <xf numFmtId="0" fontId="3" fillId="0" borderId="44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3" fillId="0" borderId="43" xfId="0" applyFont="1" applyFill="1" applyBorder="1" applyAlignment="1" applyProtection="1">
      <alignment vertical="center"/>
      <protection locked="0"/>
    </xf>
    <xf numFmtId="0" fontId="3" fillId="0" borderId="41" xfId="0" applyFont="1" applyBorder="1" applyAlignment="1" applyProtection="1">
      <alignment vertical="center"/>
      <protection locked="0"/>
    </xf>
    <xf numFmtId="0" fontId="8" fillId="0" borderId="0" xfId="60" applyFont="1" applyFill="1" applyBorder="1" applyProtection="1">
      <alignment/>
      <protection locked="0"/>
    </xf>
    <xf numFmtId="0" fontId="8" fillId="0" borderId="0" xfId="60" applyFont="1" applyFill="1" applyBorder="1" applyProtection="1">
      <alignment/>
      <protection/>
    </xf>
    <xf numFmtId="0" fontId="4" fillId="0" borderId="22" xfId="58" applyFont="1" applyBorder="1" applyAlignment="1" applyProtection="1">
      <alignment vertical="center"/>
      <protection locked="0"/>
    </xf>
    <xf numFmtId="0" fontId="4" fillId="0" borderId="44" xfId="58" applyFont="1" applyBorder="1" applyAlignment="1" applyProtection="1">
      <alignment vertical="center"/>
      <protection locked="0"/>
    </xf>
    <xf numFmtId="0" fontId="4" fillId="0" borderId="43" xfId="58" applyFont="1" applyBorder="1" applyAlignment="1" applyProtection="1">
      <alignment vertical="center"/>
      <protection locked="0"/>
    </xf>
    <xf numFmtId="0" fontId="3" fillId="0" borderId="28" xfId="60" applyFont="1" applyFill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righ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6" fillId="0" borderId="0" xfId="60" applyFont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right"/>
      <protection/>
    </xf>
    <xf numFmtId="0" fontId="4" fillId="0" borderId="31" xfId="0" applyFont="1" applyFill="1" applyBorder="1" applyAlignment="1" applyProtection="1">
      <alignment/>
      <protection/>
    </xf>
    <xf numFmtId="0" fontId="19" fillId="0" borderId="32" xfId="0" applyFont="1" applyFill="1" applyBorder="1" applyAlignment="1" applyProtection="1">
      <alignment horizontal="center" vertical="center"/>
      <protection/>
    </xf>
    <xf numFmtId="0" fontId="6" fillId="0" borderId="11" xfId="60" applyFont="1" applyFill="1" applyBorder="1" applyAlignment="1" applyProtection="1">
      <alignment horizontal="center" vertical="center"/>
      <protection/>
    </xf>
    <xf numFmtId="0" fontId="6" fillId="0" borderId="40" xfId="60" applyFont="1" applyFill="1" applyBorder="1" applyAlignment="1" applyProtection="1">
      <alignment horizontal="center" vertical="center"/>
      <protection/>
    </xf>
    <xf numFmtId="0" fontId="6" fillId="0" borderId="23" xfId="60" applyFont="1" applyFill="1" applyBorder="1" applyAlignment="1" applyProtection="1">
      <alignment horizontal="center" vertical="center"/>
      <protection/>
    </xf>
    <xf numFmtId="0" fontId="19" fillId="0" borderId="20" xfId="0" applyFont="1" applyFill="1" applyBorder="1" applyAlignment="1" applyProtection="1">
      <alignment horizontal="center" vertical="center"/>
      <protection/>
    </xf>
    <xf numFmtId="0" fontId="6" fillId="0" borderId="20" xfId="60" applyFont="1" applyFill="1" applyBorder="1" applyAlignment="1" applyProtection="1">
      <alignment horizontal="center" vertical="center"/>
      <protection/>
    </xf>
    <xf numFmtId="0" fontId="8" fillId="0" borderId="10" xfId="60" applyFont="1" applyFill="1" applyBorder="1" applyAlignment="1" applyProtection="1">
      <alignment horizontal="left" vertical="center"/>
      <protection/>
    </xf>
    <xf numFmtId="0" fontId="6" fillId="0" borderId="26" xfId="60" applyFont="1" applyFill="1" applyBorder="1" applyAlignment="1" applyProtection="1">
      <alignment horizontal="center" vertical="center"/>
      <protection/>
    </xf>
    <xf numFmtId="0" fontId="6" fillId="0" borderId="39" xfId="60" applyFont="1" applyFill="1" applyBorder="1" applyAlignment="1" applyProtection="1">
      <alignment horizontal="center" vertical="center"/>
      <protection/>
    </xf>
    <xf numFmtId="0" fontId="3" fillId="0" borderId="11" xfId="59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23" xfId="0" applyFont="1" applyFill="1" applyBorder="1" applyAlignment="1" applyProtection="1">
      <alignment horizontal="center" vertical="center"/>
      <protection/>
    </xf>
    <xf numFmtId="0" fontId="14" fillId="0" borderId="20" xfId="0" applyFont="1" applyFill="1" applyBorder="1" applyAlignment="1" applyProtection="1">
      <alignment horizontal="center" vertical="center"/>
      <protection/>
    </xf>
    <xf numFmtId="0" fontId="14" fillId="0" borderId="21" xfId="0" applyFont="1" applyFill="1" applyBorder="1" applyAlignment="1" applyProtection="1">
      <alignment horizontal="center" vertical="center"/>
      <protection/>
    </xf>
    <xf numFmtId="0" fontId="14" fillId="0" borderId="24" xfId="0" applyFont="1" applyFill="1" applyBorder="1" applyAlignment="1" applyProtection="1">
      <alignment horizontal="center" vertical="center"/>
      <protection/>
    </xf>
    <xf numFmtId="0" fontId="6" fillId="0" borderId="23" xfId="58" applyFont="1" applyFill="1" applyBorder="1" applyAlignment="1" applyProtection="1">
      <alignment vertical="center"/>
      <protection/>
    </xf>
    <xf numFmtId="0" fontId="6" fillId="0" borderId="11" xfId="60" applyFont="1" applyFill="1" applyBorder="1" applyAlignment="1" applyProtection="1">
      <alignment horizontal="left" vertical="center"/>
      <protection/>
    </xf>
    <xf numFmtId="0" fontId="6" fillId="0" borderId="26" xfId="58" applyFont="1" applyFill="1" applyBorder="1" applyAlignment="1" applyProtection="1">
      <alignment vertical="center"/>
      <protection/>
    </xf>
    <xf numFmtId="0" fontId="6" fillId="0" borderId="26" xfId="58" applyFont="1" applyFill="1" applyBorder="1" applyAlignment="1" applyProtection="1">
      <alignment horizontal="left" vertical="center"/>
      <protection/>
    </xf>
    <xf numFmtId="0" fontId="6" fillId="0" borderId="10" xfId="58" applyFont="1" applyFill="1" applyBorder="1" applyAlignment="1" applyProtection="1">
      <alignment horizontal="left" vertical="center"/>
      <protection/>
    </xf>
    <xf numFmtId="0" fontId="6" fillId="0" borderId="19" xfId="58" applyFont="1" applyFill="1" applyBorder="1" applyAlignment="1" applyProtection="1">
      <alignment horizontal="left" vertical="center"/>
      <protection/>
    </xf>
    <xf numFmtId="0" fontId="18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22" fillId="0" borderId="22" xfId="0" applyFont="1" applyBorder="1" applyAlignment="1" applyProtection="1">
      <alignment horizontal="left" vertical="center"/>
      <protection locked="0"/>
    </xf>
    <xf numFmtId="0" fontId="6" fillId="0" borderId="44" xfId="0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 applyProtection="1">
      <alignment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8" fillId="0" borderId="12" xfId="59" applyFont="1" applyFill="1" applyBorder="1" applyAlignment="1" applyProtection="1">
      <alignment horizontal="center" vertical="center"/>
      <protection/>
    </xf>
    <xf numFmtId="0" fontId="13" fillId="0" borderId="18" xfId="0" applyFont="1" applyFill="1" applyBorder="1" applyAlignment="1" applyProtection="1">
      <alignment horizontal="center" vertical="center"/>
      <protection/>
    </xf>
    <xf numFmtId="0" fontId="14" fillId="0" borderId="26" xfId="0" applyFont="1" applyFill="1" applyBorder="1" applyAlignment="1" applyProtection="1">
      <alignment horizontal="center" vertical="center"/>
      <protection/>
    </xf>
    <xf numFmtId="0" fontId="13" fillId="0" borderId="47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 applyProtection="1">
      <alignment horizontal="left" vertical="center" indent="2"/>
      <protection/>
    </xf>
    <xf numFmtId="0" fontId="13" fillId="0" borderId="23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left" vertical="center" indent="3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 applyProtection="1">
      <alignment horizontal="left" vertical="center" indent="3"/>
      <protection/>
    </xf>
    <xf numFmtId="0" fontId="14" fillId="0" borderId="10" xfId="0" applyFont="1" applyFill="1" applyBorder="1" applyAlignment="1" applyProtection="1">
      <alignment horizontal="left" vertical="center" indent="1"/>
      <protection/>
    </xf>
    <xf numFmtId="0" fontId="14" fillId="0" borderId="18" xfId="0" applyFont="1" applyFill="1" applyBorder="1" applyAlignment="1" applyProtection="1">
      <alignment horizontal="left" vertical="center" indent="2"/>
      <protection/>
    </xf>
    <xf numFmtId="0" fontId="14" fillId="0" borderId="19" xfId="0" applyFont="1" applyFill="1" applyBorder="1" applyAlignment="1" applyProtection="1">
      <alignment horizontal="left" vertical="center" indent="3"/>
      <protection/>
    </xf>
    <xf numFmtId="0" fontId="14" fillId="0" borderId="19" xfId="0" applyFont="1" applyFill="1" applyBorder="1" applyAlignment="1" applyProtection="1">
      <alignment horizontal="left" vertical="center" indent="1"/>
      <protection/>
    </xf>
    <xf numFmtId="0" fontId="13" fillId="0" borderId="48" xfId="0" applyFont="1" applyFill="1" applyBorder="1" applyAlignment="1" applyProtection="1">
      <alignment horizontal="center" vertical="center"/>
      <protection/>
    </xf>
    <xf numFmtId="0" fontId="13" fillId="0" borderId="27" xfId="0" applyFont="1" applyFill="1" applyBorder="1" applyAlignment="1" applyProtection="1">
      <alignment horizontal="center" vertical="center"/>
      <protection/>
    </xf>
    <xf numFmtId="0" fontId="13" fillId="0" borderId="4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left" vertical="center" indent="2"/>
      <protection/>
    </xf>
    <xf numFmtId="0" fontId="14" fillId="0" borderId="18" xfId="0" applyFont="1" applyFill="1" applyBorder="1" applyAlignment="1" applyProtection="1">
      <alignment horizontal="left" vertical="center" indent="1"/>
      <protection/>
    </xf>
    <xf numFmtId="0" fontId="14" fillId="0" borderId="10" xfId="0" applyFont="1" applyFill="1" applyBorder="1" applyAlignment="1" applyProtection="1" quotePrefix="1">
      <alignment horizontal="left" vertical="center" indent="2"/>
      <protection/>
    </xf>
    <xf numFmtId="0" fontId="14" fillId="0" borderId="27" xfId="0" applyFont="1" applyFill="1" applyBorder="1" applyAlignment="1" applyProtection="1">
      <alignment horizontal="left" vertical="center" indent="1"/>
      <protection/>
    </xf>
    <xf numFmtId="0" fontId="4" fillId="0" borderId="34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5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4" fillId="0" borderId="51" xfId="0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center" indent="1"/>
      <protection/>
    </xf>
    <xf numFmtId="0" fontId="3" fillId="0" borderId="0" xfId="0" applyFont="1" applyFill="1" applyBorder="1" applyAlignment="1" applyProtection="1">
      <alignment horizontal="left" vertical="center" indent="1"/>
      <protection locked="0"/>
    </xf>
    <xf numFmtId="0" fontId="6" fillId="0" borderId="13" xfId="0" applyFont="1" applyFill="1" applyBorder="1" applyAlignment="1" applyProtection="1">
      <alignment horizontal="right" vertical="center"/>
      <protection/>
    </xf>
    <xf numFmtId="0" fontId="3" fillId="0" borderId="13" xfId="0" applyFont="1" applyFill="1" applyBorder="1" applyAlignment="1" applyProtection="1" quotePrefix="1">
      <alignment horizontal="right" vertical="center" wrapText="1"/>
      <protection/>
    </xf>
    <xf numFmtId="0" fontId="3" fillId="0" borderId="17" xfId="0" applyFont="1" applyFill="1" applyBorder="1" applyAlignment="1" applyProtection="1">
      <alignment horizontal="right" vertical="center"/>
      <protection/>
    </xf>
    <xf numFmtId="0" fontId="3" fillId="0" borderId="51" xfId="0" applyFont="1" applyFill="1" applyBorder="1" applyAlignment="1" applyProtection="1">
      <alignment horizontal="left" vertical="center"/>
      <protection/>
    </xf>
    <xf numFmtId="0" fontId="3" fillId="0" borderId="41" xfId="60" applyFont="1" applyBorder="1" applyAlignment="1" applyProtection="1">
      <alignment horizontal="left" vertical="center"/>
      <protection locked="0"/>
    </xf>
    <xf numFmtId="49" fontId="3" fillId="0" borderId="53" xfId="0" applyNumberFormat="1" applyFont="1" applyFill="1" applyBorder="1" applyAlignment="1" applyProtection="1">
      <alignment vertical="center"/>
      <protection/>
    </xf>
    <xf numFmtId="49" fontId="3" fillId="0" borderId="11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vertical="center"/>
      <protection/>
    </xf>
    <xf numFmtId="49" fontId="3" fillId="0" borderId="13" xfId="0" applyNumberFormat="1" applyFont="1" applyFill="1" applyBorder="1" applyAlignment="1" applyProtection="1">
      <alignment vertical="center"/>
      <protection/>
    </xf>
    <xf numFmtId="49" fontId="3" fillId="0" borderId="54" xfId="0" applyNumberFormat="1" applyFont="1" applyFill="1" applyBorder="1" applyAlignment="1" applyProtection="1">
      <alignment vertical="center"/>
      <protection/>
    </xf>
    <xf numFmtId="49" fontId="3" fillId="0" borderId="30" xfId="0" applyNumberFormat="1" applyFont="1" applyFill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4" fillId="0" borderId="55" xfId="0" applyFont="1" applyFill="1" applyBorder="1" applyAlignment="1" applyProtection="1">
      <alignment/>
      <protection/>
    </xf>
    <xf numFmtId="0" fontId="14" fillId="0" borderId="10" xfId="0" applyFont="1" applyFill="1" applyBorder="1" applyAlignment="1" applyProtection="1">
      <alignment horizontal="center" vertical="center"/>
      <protection/>
    </xf>
    <xf numFmtId="0" fontId="6" fillId="0" borderId="28" xfId="60" applyFont="1" applyFill="1" applyBorder="1" applyAlignment="1" applyProtection="1">
      <alignment horizontal="center" vertical="center"/>
      <protection/>
    </xf>
    <xf numFmtId="0" fontId="6" fillId="0" borderId="53" xfId="60" applyFont="1" applyFill="1" applyBorder="1" applyAlignment="1" applyProtection="1">
      <alignment horizontal="center" vertical="center"/>
      <protection/>
    </xf>
    <xf numFmtId="0" fontId="6" fillId="0" borderId="10" xfId="60" applyFont="1" applyFill="1" applyBorder="1" applyAlignment="1" applyProtection="1">
      <alignment horizontal="center"/>
      <protection locked="0"/>
    </xf>
    <xf numFmtId="0" fontId="6" fillId="0" borderId="20" xfId="60" applyFont="1" applyFill="1" applyBorder="1" applyAlignment="1" applyProtection="1">
      <alignment horizontal="center" vertical="center"/>
      <protection/>
    </xf>
    <xf numFmtId="0" fontId="6" fillId="0" borderId="12" xfId="60" applyFont="1" applyFill="1" applyBorder="1" applyAlignment="1" applyProtection="1">
      <alignment horizontal="center" vertical="center"/>
      <protection/>
    </xf>
    <xf numFmtId="0" fontId="6" fillId="0" borderId="18" xfId="58" applyFont="1" applyBorder="1" applyAlignment="1" applyProtection="1">
      <alignment horizontal="center" vertical="center"/>
      <protection/>
    </xf>
    <xf numFmtId="0" fontId="6" fillId="0" borderId="18" xfId="60" applyFont="1" applyFill="1" applyBorder="1" applyAlignment="1" applyProtection="1">
      <alignment horizontal="center"/>
      <protection locked="0"/>
    </xf>
    <xf numFmtId="0" fontId="6" fillId="4" borderId="53" xfId="60" applyFont="1" applyFill="1" applyBorder="1" applyAlignment="1" applyProtection="1">
      <alignment horizontal="left" vertical="center"/>
      <protection/>
    </xf>
    <xf numFmtId="0" fontId="6" fillId="4" borderId="23" xfId="58" applyFont="1" applyFill="1" applyBorder="1" applyAlignment="1" applyProtection="1">
      <alignment vertical="center"/>
      <protection/>
    </xf>
    <xf numFmtId="0" fontId="6" fillId="4" borderId="26" xfId="58" applyFont="1" applyFill="1" applyBorder="1" applyAlignment="1" applyProtection="1">
      <alignment vertical="center"/>
      <protection/>
    </xf>
    <xf numFmtId="0" fontId="8" fillId="4" borderId="20" xfId="58" applyFont="1" applyFill="1" applyBorder="1" applyAlignment="1" applyProtection="1">
      <alignment horizontal="center" vertical="center"/>
      <protection/>
    </xf>
    <xf numFmtId="0" fontId="8" fillId="0" borderId="25" xfId="58" applyFont="1" applyFill="1" applyBorder="1" applyAlignment="1" applyProtection="1">
      <alignment horizontal="left" vertical="center" indent="1"/>
      <protection/>
    </xf>
    <xf numFmtId="0" fontId="8" fillId="0" borderId="25" xfId="58" applyFont="1" applyFill="1" applyBorder="1" applyAlignment="1" applyProtection="1">
      <alignment horizontal="center" vertical="center"/>
      <protection/>
    </xf>
    <xf numFmtId="0" fontId="8" fillId="0" borderId="10" xfId="58" applyFont="1" applyFill="1" applyBorder="1" applyAlignment="1" applyProtection="1">
      <alignment horizontal="left" vertical="center" indent="1"/>
      <protection/>
    </xf>
    <xf numFmtId="0" fontId="6" fillId="0" borderId="10" xfId="58" applyFont="1" applyFill="1" applyBorder="1" applyAlignment="1" applyProtection="1">
      <alignment vertical="center"/>
      <protection/>
    </xf>
    <xf numFmtId="0" fontId="8" fillId="0" borderId="25" xfId="58" applyFont="1" applyFill="1" applyBorder="1" applyAlignment="1" applyProtection="1">
      <alignment horizontal="left" vertical="center" indent="2"/>
      <protection/>
    </xf>
    <xf numFmtId="0" fontId="8" fillId="0" borderId="10" xfId="58" applyFont="1" applyFill="1" applyBorder="1" applyAlignment="1" applyProtection="1">
      <alignment horizontal="left" vertical="center" indent="2"/>
      <protection/>
    </xf>
    <xf numFmtId="0" fontId="6" fillId="0" borderId="18" xfId="58" applyFont="1" applyFill="1" applyBorder="1" applyAlignment="1" applyProtection="1">
      <alignment vertical="center"/>
      <protection/>
    </xf>
    <xf numFmtId="0" fontId="8" fillId="0" borderId="18" xfId="58" applyFont="1" applyFill="1" applyBorder="1" applyAlignment="1" applyProtection="1">
      <alignment horizontal="left" vertical="center" indent="2"/>
      <protection/>
    </xf>
    <xf numFmtId="0" fontId="8" fillId="0" borderId="18" xfId="58" applyFont="1" applyFill="1" applyBorder="1" applyAlignment="1" applyProtection="1">
      <alignment horizontal="center" vertical="center"/>
      <protection/>
    </xf>
    <xf numFmtId="0" fontId="8" fillId="0" borderId="25" xfId="58" applyNumberFormat="1" applyFont="1" applyFill="1" applyBorder="1" applyAlignment="1" applyProtection="1">
      <alignment horizontal="left" vertical="center" indent="1"/>
      <protection/>
    </xf>
    <xf numFmtId="0" fontId="8" fillId="0" borderId="25" xfId="58" applyNumberFormat="1" applyFont="1" applyFill="1" applyBorder="1" applyAlignment="1" applyProtection="1">
      <alignment horizontal="center" vertical="center"/>
      <protection/>
    </xf>
    <xf numFmtId="0" fontId="8" fillId="0" borderId="10" xfId="58" applyNumberFormat="1" applyFont="1" applyFill="1" applyBorder="1" applyAlignment="1" applyProtection="1">
      <alignment horizontal="left" vertical="center" indent="1"/>
      <protection/>
    </xf>
    <xf numFmtId="0" fontId="8" fillId="4" borderId="40" xfId="58" applyFont="1" applyFill="1" applyBorder="1" applyAlignment="1" applyProtection="1">
      <alignment horizontal="center" vertical="center"/>
      <protection/>
    </xf>
    <xf numFmtId="0" fontId="8" fillId="0" borderId="25" xfId="58" applyFont="1" applyFill="1" applyBorder="1" applyAlignment="1" applyProtection="1">
      <alignment horizontal="left" vertical="center" indent="3"/>
      <protection/>
    </xf>
    <xf numFmtId="0" fontId="8" fillId="0" borderId="10" xfId="58" applyFont="1" applyFill="1" applyBorder="1" applyAlignment="1" applyProtection="1">
      <alignment horizontal="left" vertical="center" indent="3"/>
      <protection/>
    </xf>
    <xf numFmtId="0" fontId="8" fillId="0" borderId="18" xfId="58" applyFont="1" applyFill="1" applyBorder="1" applyAlignment="1" applyProtection="1">
      <alignment horizontal="left" vertical="center" indent="3"/>
      <protection/>
    </xf>
    <xf numFmtId="0" fontId="8" fillId="0" borderId="26" xfId="58" applyFont="1" applyFill="1" applyBorder="1" applyAlignment="1" applyProtection="1">
      <alignment horizontal="left" vertical="center" indent="2"/>
      <protection/>
    </xf>
    <xf numFmtId="0" fontId="8" fillId="0" borderId="26" xfId="58" applyFont="1" applyFill="1" applyBorder="1" applyAlignment="1" applyProtection="1">
      <alignment horizontal="center" vertical="center"/>
      <protection/>
    </xf>
    <xf numFmtId="0" fontId="6" fillId="0" borderId="12" xfId="60" applyFont="1" applyFill="1" applyBorder="1" applyAlignment="1" applyProtection="1">
      <alignment horizontal="left" vertical="center"/>
      <protection/>
    </xf>
    <xf numFmtId="0" fontId="6" fillId="4" borderId="11" xfId="60" applyFont="1" applyFill="1" applyBorder="1" applyAlignment="1" applyProtection="1">
      <alignment horizontal="left" vertical="center"/>
      <protection/>
    </xf>
    <xf numFmtId="0" fontId="6" fillId="4" borderId="18" xfId="58" applyFont="1" applyFill="1" applyBorder="1" applyAlignment="1" applyProtection="1">
      <alignment horizontal="left" vertical="center"/>
      <protection/>
    </xf>
    <xf numFmtId="0" fontId="6" fillId="4" borderId="23" xfId="58" applyFont="1" applyFill="1" applyBorder="1" applyAlignment="1" applyProtection="1">
      <alignment horizontal="left" vertical="center"/>
      <protection/>
    </xf>
    <xf numFmtId="0" fontId="6" fillId="4" borderId="10" xfId="58" applyFont="1" applyFill="1" applyBorder="1" applyAlignment="1" applyProtection="1">
      <alignment vertical="center"/>
      <protection/>
    </xf>
    <xf numFmtId="0" fontId="6" fillId="0" borderId="18" xfId="58" applyFont="1" applyFill="1" applyBorder="1" applyAlignment="1" applyProtection="1">
      <alignment horizontal="left" vertical="center"/>
      <protection/>
    </xf>
    <xf numFmtId="0" fontId="8" fillId="0" borderId="25" xfId="58" applyNumberFormat="1" applyFont="1" applyFill="1" applyBorder="1" applyAlignment="1" applyProtection="1">
      <alignment horizontal="left" vertical="center" indent="2"/>
      <protection/>
    </xf>
    <xf numFmtId="0" fontId="8" fillId="0" borderId="18" xfId="58" applyNumberFormat="1" applyFont="1" applyFill="1" applyBorder="1" applyAlignment="1" applyProtection="1">
      <alignment horizontal="center" vertical="center"/>
      <protection/>
    </xf>
    <xf numFmtId="0" fontId="8" fillId="0" borderId="10" xfId="58" applyNumberFormat="1" applyFont="1" applyFill="1" applyBorder="1" applyAlignment="1" applyProtection="1">
      <alignment horizontal="left" vertical="center" indent="2"/>
      <protection/>
    </xf>
    <xf numFmtId="0" fontId="6" fillId="4" borderId="10" xfId="58" applyFont="1" applyFill="1" applyBorder="1" applyAlignment="1" applyProtection="1">
      <alignment horizontal="left" vertical="center"/>
      <protection/>
    </xf>
    <xf numFmtId="0" fontId="6" fillId="0" borderId="30" xfId="60" applyFont="1" applyFill="1" applyBorder="1" applyAlignment="1" applyProtection="1">
      <alignment horizontal="left" vertical="center"/>
      <protection/>
    </xf>
    <xf numFmtId="0" fontId="6" fillId="0" borderId="47" xfId="58" applyFont="1" applyFill="1" applyBorder="1" applyAlignment="1" applyProtection="1">
      <alignment horizontal="left" vertical="center"/>
      <protection/>
    </xf>
    <xf numFmtId="0" fontId="8" fillId="0" borderId="19" xfId="58" applyFont="1" applyFill="1" applyBorder="1" applyAlignment="1" applyProtection="1">
      <alignment horizontal="left" vertical="center" indent="2"/>
      <protection/>
    </xf>
    <xf numFmtId="0" fontId="8" fillId="0" borderId="19" xfId="58" applyFont="1" applyFill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19" fillId="0" borderId="55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3" fillId="20" borderId="53" xfId="0" applyFont="1" applyFill="1" applyBorder="1" applyAlignment="1" applyProtection="1">
      <alignment horizontal="left" vertical="center"/>
      <protection/>
    </xf>
    <xf numFmtId="0" fontId="4" fillId="20" borderId="50" xfId="0" applyFont="1" applyFill="1" applyBorder="1" applyAlignment="1" applyProtection="1">
      <alignment/>
      <protection/>
    </xf>
    <xf numFmtId="0" fontId="3" fillId="20" borderId="11" xfId="0" applyFont="1" applyFill="1" applyBorder="1" applyAlignment="1" applyProtection="1">
      <alignment horizontal="left" vertical="center"/>
      <protection/>
    </xf>
    <xf numFmtId="1" fontId="4" fillId="20" borderId="50" xfId="0" applyNumberFormat="1" applyFont="1" applyFill="1" applyBorder="1" applyAlignment="1" applyProtection="1">
      <alignment horizontal="right" vertical="center"/>
      <protection/>
    </xf>
    <xf numFmtId="0" fontId="14" fillId="0" borderId="10" xfId="0" applyFont="1" applyFill="1" applyBorder="1" applyAlignment="1" applyProtection="1" quotePrefix="1">
      <alignment horizontal="left" vertical="center" indent="1"/>
      <protection/>
    </xf>
    <xf numFmtId="0" fontId="41" fillId="0" borderId="0" xfId="0" applyFont="1" applyBorder="1" applyAlignment="1" applyProtection="1">
      <alignment horizontal="center" vertical="center"/>
      <protection locked="0"/>
    </xf>
    <xf numFmtId="0" fontId="41" fillId="0" borderId="50" xfId="0" applyFont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/>
      <protection locked="0"/>
    </xf>
    <xf numFmtId="0" fontId="4" fillId="0" borderId="49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left"/>
      <protection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6" fillId="0" borderId="54" xfId="60" applyFont="1" applyFill="1" applyBorder="1" applyAlignment="1" applyProtection="1">
      <alignment horizontal="center" vertical="center"/>
      <protection/>
    </xf>
    <xf numFmtId="184" fontId="36" fillId="0" borderId="39" xfId="0" applyNumberFormat="1" applyFont="1" applyFill="1" applyBorder="1" applyAlignment="1" applyProtection="1">
      <alignment horizontal="right" vertical="center"/>
      <protection locked="0"/>
    </xf>
    <xf numFmtId="0" fontId="14" fillId="0" borderId="31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0" fontId="14" fillId="0" borderId="12" xfId="0" applyFont="1" applyFill="1" applyBorder="1" applyAlignment="1" applyProtection="1">
      <alignment horizontal="center" vertical="center"/>
      <protection/>
    </xf>
    <xf numFmtId="0" fontId="14" fillId="0" borderId="39" xfId="0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54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17" xfId="0" applyNumberFormat="1" applyFont="1" applyFill="1" applyBorder="1" applyAlignment="1" applyProtection="1">
      <alignment horizontal="left" vertical="center"/>
      <protection/>
    </xf>
    <xf numFmtId="0" fontId="14" fillId="0" borderId="31" xfId="0" applyFont="1" applyFill="1" applyBorder="1" applyAlignment="1" applyProtection="1">
      <alignment horizontal="center" vertical="center"/>
      <protection/>
    </xf>
    <xf numFmtId="0" fontId="14" fillId="0" borderId="55" xfId="0" applyFont="1" applyFill="1" applyBorder="1" applyAlignment="1" applyProtection="1">
      <alignment horizontal="center" vertical="center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0" fontId="14" fillId="0" borderId="12" xfId="0" applyFont="1" applyFill="1" applyBorder="1" applyAlignment="1" applyProtection="1">
      <alignment horizontal="center" vertical="center"/>
      <protection/>
    </xf>
    <xf numFmtId="0" fontId="14" fillId="0" borderId="39" xfId="0" applyFont="1" applyFill="1" applyBorder="1" applyAlignment="1" applyProtection="1">
      <alignment horizontal="center"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/>
      <protection locked="0"/>
    </xf>
    <xf numFmtId="0" fontId="4" fillId="24" borderId="56" xfId="0" applyFont="1" applyFill="1" applyBorder="1" applyAlignment="1" applyProtection="1">
      <alignment vertical="center"/>
      <protection/>
    </xf>
    <xf numFmtId="3" fontId="4" fillId="24" borderId="27" xfId="0" applyNumberFormat="1" applyFont="1" applyFill="1" applyBorder="1" applyAlignment="1" applyProtection="1">
      <alignment vertical="center"/>
      <protection/>
    </xf>
    <xf numFmtId="0" fontId="4" fillId="24" borderId="27" xfId="0" applyFont="1" applyFill="1" applyBorder="1" applyAlignment="1" applyProtection="1">
      <alignment/>
      <protection/>
    </xf>
    <xf numFmtId="0" fontId="4" fillId="24" borderId="57" xfId="0" applyFont="1" applyFill="1" applyBorder="1" applyAlignment="1" applyProtection="1">
      <alignment/>
      <protection/>
    </xf>
    <xf numFmtId="0" fontId="3" fillId="0" borderId="44" xfId="0" applyFont="1" applyBorder="1" applyAlignment="1" applyProtection="1">
      <alignment horizontal="left" vertical="center"/>
      <protection locked="0"/>
    </xf>
    <xf numFmtId="0" fontId="3" fillId="0" borderId="41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3" fontId="4" fillId="0" borderId="0" xfId="0" applyNumberFormat="1" applyFont="1" applyBorder="1" applyAlignment="1" applyProtection="1">
      <alignment vertical="center"/>
      <protection/>
    </xf>
    <xf numFmtId="3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16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3" fontId="4" fillId="0" borderId="47" xfId="0" applyNumberFormat="1" applyFont="1" applyBorder="1" applyAlignment="1" applyProtection="1">
      <alignment horizontal="right" vertical="center"/>
      <protection/>
    </xf>
    <xf numFmtId="3" fontId="4" fillId="0" borderId="58" xfId="0" applyNumberFormat="1" applyFont="1" applyBorder="1" applyAlignment="1" applyProtection="1">
      <alignment horizontal="right" vertical="center"/>
      <protection/>
    </xf>
    <xf numFmtId="0" fontId="4" fillId="0" borderId="25" xfId="0" applyFont="1" applyBorder="1" applyAlignment="1" applyProtection="1">
      <alignment/>
      <protection/>
    </xf>
    <xf numFmtId="0" fontId="4" fillId="0" borderId="49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33" xfId="0" applyFont="1" applyBorder="1" applyAlignment="1" applyProtection="1">
      <alignment horizontal="center"/>
      <protection locked="0"/>
    </xf>
    <xf numFmtId="0" fontId="3" fillId="0" borderId="37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3" fillId="0" borderId="54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left" vertical="center" indent="2"/>
      <protection locked="0"/>
    </xf>
    <xf numFmtId="0" fontId="4" fillId="20" borderId="0" xfId="0" applyFont="1" applyFill="1" applyAlignment="1" applyProtection="1">
      <alignment vertical="center"/>
      <protection/>
    </xf>
    <xf numFmtId="0" fontId="44" fillId="0" borderId="0" xfId="0" applyFont="1" applyAlignment="1" applyProtection="1">
      <alignment/>
      <protection/>
    </xf>
    <xf numFmtId="0" fontId="43" fillId="0" borderId="0" xfId="0" applyFont="1" applyFill="1" applyAlignment="1" applyProtection="1" quotePrefix="1">
      <alignment/>
      <protection/>
    </xf>
    <xf numFmtId="0" fontId="4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 quotePrefix="1">
      <alignment/>
      <protection/>
    </xf>
    <xf numFmtId="0" fontId="19" fillId="0" borderId="0" xfId="0" applyFont="1" applyFill="1" applyAlignment="1" applyProtection="1">
      <alignment/>
      <protection/>
    </xf>
    <xf numFmtId="49" fontId="4" fillId="0" borderId="0" xfId="0" applyNumberFormat="1" applyFont="1" applyFill="1" applyAlignment="1" applyProtection="1">
      <alignment/>
      <protection/>
    </xf>
    <xf numFmtId="0" fontId="4" fillId="0" borderId="60" xfId="0" applyFont="1" applyFill="1" applyBorder="1" applyAlignment="1" applyProtection="1">
      <alignment/>
      <protection/>
    </xf>
    <xf numFmtId="0" fontId="4" fillId="0" borderId="61" xfId="0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" fillId="0" borderId="49" xfId="0" applyNumberFormat="1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/>
      <protection/>
    </xf>
    <xf numFmtId="0" fontId="4" fillId="0" borderId="36" xfId="0" applyFont="1" applyFill="1" applyBorder="1" applyAlignment="1" applyProtection="1">
      <alignment/>
      <protection/>
    </xf>
    <xf numFmtId="0" fontId="4" fillId="4" borderId="0" xfId="0" applyFont="1" applyFill="1" applyAlignment="1" applyProtection="1">
      <alignment vertical="center"/>
      <protection/>
    </xf>
    <xf numFmtId="0" fontId="4" fillId="4" borderId="0" xfId="0" applyFont="1" applyFill="1" applyAlignment="1" applyProtection="1">
      <alignment vertical="center"/>
      <protection/>
    </xf>
    <xf numFmtId="3" fontId="4" fillId="4" borderId="0" xfId="0" applyNumberFormat="1" applyFont="1" applyFill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3" fontId="3" fillId="0" borderId="26" xfId="0" applyNumberFormat="1" applyFont="1" applyFill="1" applyBorder="1" applyAlignment="1" applyProtection="1">
      <alignment horizontal="right" vertical="center" wrapText="1"/>
      <protection/>
    </xf>
    <xf numFmtId="3" fontId="3" fillId="0" borderId="39" xfId="0" applyNumberFormat="1" applyFont="1" applyFill="1" applyBorder="1" applyAlignment="1" applyProtection="1">
      <alignment horizontal="right" vertical="center" wrapText="1"/>
      <protection/>
    </xf>
    <xf numFmtId="1" fontId="13" fillId="0" borderId="19" xfId="0" applyNumberFormat="1" applyFont="1" applyFill="1" applyBorder="1" applyAlignment="1" applyProtection="1">
      <alignment horizontal="right" vertical="center"/>
      <protection/>
    </xf>
    <xf numFmtId="1" fontId="13" fillId="0" borderId="62" xfId="0" applyNumberFormat="1" applyFont="1" applyFill="1" applyBorder="1" applyAlignment="1" applyProtection="1">
      <alignment horizontal="right" vertical="center"/>
      <protection/>
    </xf>
    <xf numFmtId="1" fontId="13" fillId="0" borderId="63" xfId="0" applyNumberFormat="1" applyFont="1" applyFill="1" applyBorder="1" applyAlignment="1" applyProtection="1">
      <alignment horizontal="right" vertical="center"/>
      <protection/>
    </xf>
    <xf numFmtId="1" fontId="13" fillId="0" borderId="18" xfId="0" applyNumberFormat="1" applyFont="1" applyFill="1" applyBorder="1" applyAlignment="1" applyProtection="1">
      <alignment horizontal="right" vertical="center"/>
      <protection/>
    </xf>
    <xf numFmtId="1" fontId="13" fillId="0" borderId="36" xfId="0" applyNumberFormat="1" applyFont="1" applyFill="1" applyBorder="1" applyAlignment="1" applyProtection="1">
      <alignment horizontal="right" vertical="center"/>
      <protection/>
    </xf>
    <xf numFmtId="1" fontId="13" fillId="0" borderId="25" xfId="0" applyNumberFormat="1" applyFont="1" applyFill="1" applyBorder="1" applyAlignment="1" applyProtection="1">
      <alignment horizontal="right" vertical="center"/>
      <protection/>
    </xf>
    <xf numFmtId="1" fontId="13" fillId="0" borderId="59" xfId="0" applyNumberFormat="1" applyFont="1" applyFill="1" applyBorder="1" applyAlignment="1" applyProtection="1">
      <alignment horizontal="right" vertical="center"/>
      <protection/>
    </xf>
    <xf numFmtId="1" fontId="13" fillId="0" borderId="26" xfId="0" applyNumberFormat="1" applyFont="1" applyFill="1" applyBorder="1" applyAlignment="1" applyProtection="1">
      <alignment horizontal="right" vertical="center"/>
      <protection/>
    </xf>
    <xf numFmtId="1" fontId="13" fillId="0" borderId="39" xfId="0" applyNumberFormat="1" applyFont="1" applyFill="1" applyBorder="1" applyAlignment="1" applyProtection="1">
      <alignment horizontal="right" vertical="center"/>
      <protection/>
    </xf>
    <xf numFmtId="3" fontId="3" fillId="0" borderId="18" xfId="0" applyNumberFormat="1" applyFont="1" applyFill="1" applyBorder="1" applyAlignment="1" applyProtection="1">
      <alignment horizontal="right" vertical="center" wrapText="1"/>
      <protection/>
    </xf>
    <xf numFmtId="3" fontId="3" fillId="0" borderId="36" xfId="0" applyNumberFormat="1" applyFont="1" applyFill="1" applyBorder="1" applyAlignment="1" applyProtection="1">
      <alignment horizontal="right" vertical="center" wrapText="1"/>
      <protection/>
    </xf>
    <xf numFmtId="3" fontId="3" fillId="0" borderId="23" xfId="0" applyNumberFormat="1" applyFont="1" applyFill="1" applyBorder="1" applyAlignment="1" applyProtection="1">
      <alignment horizontal="right" vertical="center" wrapText="1"/>
      <protection/>
    </xf>
    <xf numFmtId="1" fontId="13" fillId="0" borderId="47" xfId="0" applyNumberFormat="1" applyFont="1" applyFill="1" applyBorder="1" applyAlignment="1" applyProtection="1">
      <alignment horizontal="right" vertical="center"/>
      <protection/>
    </xf>
    <xf numFmtId="1" fontId="13" fillId="0" borderId="58" xfId="0" applyNumberFormat="1" applyFont="1" applyFill="1" applyBorder="1" applyAlignment="1" applyProtection="1">
      <alignment horizontal="right" vertical="center"/>
      <protection/>
    </xf>
    <xf numFmtId="1" fontId="13" fillId="0" borderId="27" xfId="0" applyNumberFormat="1" applyFont="1" applyFill="1" applyBorder="1" applyAlignment="1" applyProtection="1">
      <alignment horizontal="right" vertical="center"/>
      <protection/>
    </xf>
    <xf numFmtId="1" fontId="13" fillId="0" borderId="57" xfId="0" applyNumberFormat="1" applyFont="1" applyFill="1" applyBorder="1" applyAlignment="1" applyProtection="1">
      <alignment horizontal="right" vertical="center"/>
      <protection/>
    </xf>
    <xf numFmtId="3" fontId="3" fillId="0" borderId="20" xfId="0" applyNumberFormat="1" applyFont="1" applyFill="1" applyBorder="1" applyAlignment="1" applyProtection="1">
      <alignment horizontal="right" vertical="center" wrapText="1"/>
      <protection/>
    </xf>
    <xf numFmtId="1" fontId="13" fillId="0" borderId="23" xfId="0" applyNumberFormat="1" applyFont="1" applyFill="1" applyBorder="1" applyAlignment="1" applyProtection="1">
      <alignment horizontal="right" vertical="center"/>
      <protection/>
    </xf>
    <xf numFmtId="1" fontId="13" fillId="0" borderId="24" xfId="0" applyNumberFormat="1" applyFont="1" applyFill="1" applyBorder="1" applyAlignment="1" applyProtection="1">
      <alignment horizontal="right" vertical="center"/>
      <protection/>
    </xf>
    <xf numFmtId="3" fontId="3" fillId="0" borderId="3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/>
      <protection/>
    </xf>
    <xf numFmtId="0" fontId="4" fillId="24" borderId="56" xfId="0" applyFont="1" applyFill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 horizontal="right" vertical="center"/>
      <protection/>
    </xf>
    <xf numFmtId="3" fontId="4" fillId="0" borderId="63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3" fontId="13" fillId="0" borderId="19" xfId="0" applyNumberFormat="1" applyFont="1" applyFill="1" applyBorder="1" applyAlignment="1" applyProtection="1">
      <alignment horizontal="right" vertical="center"/>
      <protection/>
    </xf>
    <xf numFmtId="3" fontId="13" fillId="0" borderId="63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4" fillId="0" borderId="41" xfId="0" applyFont="1" applyBorder="1" applyAlignment="1" applyProtection="1">
      <alignment vertical="center"/>
      <protection locked="0"/>
    </xf>
    <xf numFmtId="0" fontId="19" fillId="0" borderId="2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 quotePrefix="1">
      <alignment horizontal="center" vertical="center"/>
      <protection locked="0"/>
    </xf>
    <xf numFmtId="0" fontId="14" fillId="0" borderId="41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/>
      <protection locked="0"/>
    </xf>
    <xf numFmtId="0" fontId="14" fillId="0" borderId="41" xfId="0" applyFont="1" applyFill="1" applyBorder="1" applyAlignment="1" applyProtection="1">
      <alignment vertical="center"/>
      <protection locked="0"/>
    </xf>
    <xf numFmtId="0" fontId="14" fillId="0" borderId="20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14" fillId="0" borderId="26" xfId="0" applyFont="1" applyFill="1" applyBorder="1" applyAlignment="1" applyProtection="1">
      <alignment horizontal="center" vertical="center"/>
      <protection locked="0"/>
    </xf>
    <xf numFmtId="0" fontId="14" fillId="4" borderId="10" xfId="0" applyFont="1" applyFill="1" applyBorder="1" applyAlignment="1" applyProtection="1">
      <alignment horizontal="left" vertical="center"/>
      <protection locked="0"/>
    </xf>
    <xf numFmtId="0" fontId="14" fillId="0" borderId="10" xfId="0" applyFont="1" applyFill="1" applyBorder="1" applyAlignment="1" applyProtection="1">
      <alignment horizontal="left" vertical="center" indent="2"/>
      <protection locked="0"/>
    </xf>
    <xf numFmtId="0" fontId="14" fillId="0" borderId="18" xfId="0" applyFont="1" applyFill="1" applyBorder="1" applyAlignment="1" applyProtection="1">
      <alignment horizontal="left" vertical="center" indent="3"/>
      <protection locked="0"/>
    </xf>
    <xf numFmtId="0" fontId="14" fillId="4" borderId="26" xfId="0" applyFont="1" applyFill="1" applyBorder="1" applyAlignment="1" applyProtection="1">
      <alignment horizontal="left" vertical="center"/>
      <protection locked="0"/>
    </xf>
    <xf numFmtId="0" fontId="14" fillId="4" borderId="23" xfId="0" applyFont="1" applyFill="1" applyBorder="1" applyAlignment="1" applyProtection="1">
      <alignment horizontal="left" vertical="center"/>
      <protection locked="0"/>
    </xf>
    <xf numFmtId="0" fontId="14" fillId="0" borderId="10" xfId="0" applyFont="1" applyFill="1" applyBorder="1" applyAlignment="1" applyProtection="1">
      <alignment horizontal="left" vertical="center" indent="1"/>
      <protection locked="0"/>
    </xf>
    <xf numFmtId="0" fontId="14" fillId="0" borderId="18" xfId="0" applyFont="1" applyFill="1" applyBorder="1" applyAlignment="1" applyProtection="1">
      <alignment horizontal="left" vertical="center" indent="2"/>
      <protection locked="0"/>
    </xf>
    <xf numFmtId="0" fontId="14" fillId="0" borderId="10" xfId="0" applyFont="1" applyFill="1" applyBorder="1" applyAlignment="1" applyProtection="1" quotePrefix="1">
      <alignment horizontal="left" vertical="center" indent="1"/>
      <protection locked="0"/>
    </xf>
    <xf numFmtId="0" fontId="14" fillId="0" borderId="18" xfId="0" applyFont="1" applyFill="1" applyBorder="1" applyAlignment="1" applyProtection="1">
      <alignment horizontal="left" vertical="center" indent="2"/>
      <protection locked="0"/>
    </xf>
    <xf numFmtId="49" fontId="3" fillId="4" borderId="29" xfId="0" applyNumberFormat="1" applyFont="1" applyFill="1" applyBorder="1" applyAlignment="1" applyProtection="1">
      <alignment horizontal="left" vertical="center"/>
      <protection locked="0"/>
    </xf>
    <xf numFmtId="49" fontId="3" fillId="0" borderId="29" xfId="0" applyNumberFormat="1" applyFont="1" applyFill="1" applyBorder="1" applyAlignment="1" applyProtection="1">
      <alignment horizontal="left" vertical="center"/>
      <protection locked="0"/>
    </xf>
    <xf numFmtId="0" fontId="14" fillId="0" borderId="19" xfId="0" applyFont="1" applyFill="1" applyBorder="1" applyAlignment="1" applyProtection="1">
      <alignment horizontal="left" vertical="center" indent="1"/>
      <protection locked="0"/>
    </xf>
    <xf numFmtId="49" fontId="3" fillId="0" borderId="64" xfId="0" applyNumberFormat="1" applyFont="1" applyFill="1" applyBorder="1" applyAlignment="1" applyProtection="1">
      <alignment horizontal="left" vertical="center"/>
      <protection locked="0"/>
    </xf>
    <xf numFmtId="0" fontId="14" fillId="0" borderId="18" xfId="0" applyFont="1" applyFill="1" applyBorder="1" applyAlignment="1" applyProtection="1">
      <alignment horizontal="left" vertical="center" indent="1"/>
      <protection locked="0"/>
    </xf>
    <xf numFmtId="0" fontId="14" fillId="0" borderId="10" xfId="0" applyFont="1" applyFill="1" applyBorder="1" applyAlignment="1" applyProtection="1" quotePrefix="1">
      <alignment horizontal="left" vertical="center" indent="2"/>
      <protection locked="0"/>
    </xf>
    <xf numFmtId="49" fontId="3" fillId="0" borderId="65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4" fillId="0" borderId="25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/>
      <protection locked="0"/>
    </xf>
    <xf numFmtId="0" fontId="41" fillId="0" borderId="61" xfId="0" applyFont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3" fillId="0" borderId="50" xfId="0" applyFont="1" applyFill="1" applyBorder="1" applyAlignment="1" applyProtection="1">
      <alignment vertical="center"/>
      <protection locked="0"/>
    </xf>
    <xf numFmtId="0" fontId="42" fillId="0" borderId="0" xfId="0" applyFont="1" applyBorder="1" applyAlignment="1" applyProtection="1">
      <alignment horizontal="left" vertical="center"/>
      <protection locked="0"/>
    </xf>
    <xf numFmtId="0" fontId="24" fillId="0" borderId="50" xfId="0" applyFont="1" applyBorder="1" applyAlignment="1" applyProtection="1">
      <alignment horizontal="left" vertical="center"/>
      <protection locked="0"/>
    </xf>
    <xf numFmtId="0" fontId="4" fillId="0" borderId="50" xfId="0" applyFont="1" applyFill="1" applyBorder="1" applyAlignment="1" applyProtection="1">
      <alignment/>
      <protection locked="0"/>
    </xf>
    <xf numFmtId="0" fontId="14" fillId="0" borderId="54" xfId="0" applyFont="1" applyFill="1" applyBorder="1" applyAlignment="1" applyProtection="1">
      <alignment horizontal="center" vertical="center"/>
      <protection locked="0"/>
    </xf>
    <xf numFmtId="0" fontId="3" fillId="20" borderId="13" xfId="0" applyFont="1" applyFill="1" applyBorder="1" applyAlignment="1" applyProtection="1">
      <alignment horizontal="left" vertical="center"/>
      <protection locked="0"/>
    </xf>
    <xf numFmtId="0" fontId="14" fillId="0" borderId="13" xfId="0" applyFont="1" applyFill="1" applyBorder="1" applyAlignment="1" applyProtection="1">
      <alignment horizontal="left" vertical="center"/>
      <protection locked="0"/>
    </xf>
    <xf numFmtId="0" fontId="14" fillId="0" borderId="66" xfId="0" applyFont="1" applyFill="1" applyBorder="1" applyAlignment="1" applyProtection="1">
      <alignment horizontal="left" vertical="center"/>
      <protection locked="0"/>
    </xf>
    <xf numFmtId="0" fontId="14" fillId="0" borderId="54" xfId="0" applyFont="1" applyFill="1" applyBorder="1" applyAlignment="1" applyProtection="1">
      <alignment horizontal="left" vertical="center"/>
      <protection locked="0"/>
    </xf>
    <xf numFmtId="0" fontId="14" fillId="20" borderId="13" xfId="0" applyFont="1" applyFill="1" applyBorder="1" applyAlignment="1" applyProtection="1">
      <alignment horizontal="left" vertical="center"/>
      <protection locked="0"/>
    </xf>
    <xf numFmtId="0" fontId="14" fillId="0" borderId="38" xfId="0" applyFont="1" applyFill="1" applyBorder="1" applyAlignment="1" applyProtection="1">
      <alignment horizontal="left" vertical="center"/>
      <protection locked="0"/>
    </xf>
    <xf numFmtId="0" fontId="14" fillId="0" borderId="13" xfId="0" applyFont="1" applyFill="1" applyBorder="1" applyAlignment="1" applyProtection="1">
      <alignment horizontal="left" vertical="top"/>
      <protection locked="0"/>
    </xf>
    <xf numFmtId="0" fontId="14" fillId="0" borderId="17" xfId="0" applyFont="1" applyFill="1" applyBorder="1" applyAlignment="1" applyProtection="1">
      <alignment horizontal="left" vertical="center"/>
      <protection locked="0"/>
    </xf>
    <xf numFmtId="0" fontId="8" fillId="0" borderId="0" xfId="60" applyFont="1" applyFill="1" applyProtection="1">
      <alignment/>
      <protection/>
    </xf>
    <xf numFmtId="0" fontId="9" fillId="0" borderId="0" xfId="60" applyFont="1" applyFill="1" applyProtection="1">
      <alignment/>
      <protection/>
    </xf>
    <xf numFmtId="0" fontId="8" fillId="0" borderId="0" xfId="60" applyFont="1" applyFill="1" applyAlignment="1" applyProtection="1">
      <alignment/>
      <protection/>
    </xf>
    <xf numFmtId="0" fontId="8" fillId="0" borderId="0" xfId="60" applyFont="1" applyFill="1" applyProtection="1" quotePrefix="1">
      <alignment/>
      <protection/>
    </xf>
    <xf numFmtId="0" fontId="6" fillId="0" borderId="10" xfId="60" applyFont="1" applyFill="1" applyBorder="1" applyAlignment="1" applyProtection="1">
      <alignment horizontal="center"/>
      <protection/>
    </xf>
    <xf numFmtId="0" fontId="6" fillId="0" borderId="18" xfId="60" applyFont="1" applyFill="1" applyBorder="1" applyAlignment="1" applyProtection="1">
      <alignment horizontal="center"/>
      <protection/>
    </xf>
    <xf numFmtId="3" fontId="30" fillId="4" borderId="18" xfId="60" applyNumberFormat="1" applyFont="1" applyFill="1" applyBorder="1" applyAlignment="1" applyProtection="1">
      <alignment vertical="center"/>
      <protection/>
    </xf>
    <xf numFmtId="3" fontId="30" fillId="4" borderId="22" xfId="60" applyNumberFormat="1" applyFont="1" applyFill="1" applyBorder="1" applyAlignment="1" applyProtection="1">
      <alignment vertical="center"/>
      <protection/>
    </xf>
    <xf numFmtId="3" fontId="30" fillId="4" borderId="28" xfId="60" applyNumberFormat="1" applyFont="1" applyFill="1" applyBorder="1" applyAlignment="1" applyProtection="1">
      <alignment vertical="center"/>
      <protection/>
    </xf>
    <xf numFmtId="3" fontId="30" fillId="4" borderId="36" xfId="60" applyNumberFormat="1" applyFont="1" applyFill="1" applyBorder="1" applyAlignment="1" applyProtection="1">
      <alignment vertical="center"/>
      <protection/>
    </xf>
    <xf numFmtId="3" fontId="30" fillId="0" borderId="18" xfId="60" applyNumberFormat="1" applyFont="1" applyFill="1" applyBorder="1" applyAlignment="1" applyProtection="1">
      <alignment vertical="center"/>
      <protection/>
    </xf>
    <xf numFmtId="3" fontId="30" fillId="0" borderId="22" xfId="60" applyNumberFormat="1" applyFont="1" applyFill="1" applyBorder="1" applyAlignment="1" applyProtection="1">
      <alignment vertical="center"/>
      <protection/>
    </xf>
    <xf numFmtId="3" fontId="30" fillId="0" borderId="28" xfId="60" applyNumberFormat="1" applyFont="1" applyFill="1" applyBorder="1" applyAlignment="1" applyProtection="1">
      <alignment vertical="center"/>
      <protection/>
    </xf>
    <xf numFmtId="3" fontId="30" fillId="0" borderId="36" xfId="60" applyNumberFormat="1" applyFont="1" applyFill="1" applyBorder="1" applyAlignment="1" applyProtection="1">
      <alignment vertical="center"/>
      <protection/>
    </xf>
    <xf numFmtId="1" fontId="22" fillId="0" borderId="18" xfId="60" applyNumberFormat="1" applyFont="1" applyFill="1" applyBorder="1" applyAlignment="1" applyProtection="1">
      <alignment horizontal="right" vertical="center"/>
      <protection/>
    </xf>
    <xf numFmtId="3" fontId="30" fillId="0" borderId="26" xfId="60" applyNumberFormat="1" applyFont="1" applyFill="1" applyBorder="1" applyAlignment="1" applyProtection="1">
      <alignment vertical="center"/>
      <protection/>
    </xf>
    <xf numFmtId="3" fontId="30" fillId="0" borderId="44" xfId="60" applyNumberFormat="1" applyFont="1" applyFill="1" applyBorder="1" applyAlignment="1" applyProtection="1">
      <alignment vertical="center"/>
      <protection/>
    </xf>
    <xf numFmtId="3" fontId="30" fillId="0" borderId="41" xfId="60" applyNumberFormat="1" applyFont="1" applyFill="1" applyBorder="1" applyAlignment="1" applyProtection="1">
      <alignment vertical="center"/>
      <protection/>
    </xf>
    <xf numFmtId="3" fontId="30" fillId="0" borderId="39" xfId="60" applyNumberFormat="1" applyFont="1" applyFill="1" applyBorder="1" applyAlignment="1" applyProtection="1">
      <alignment vertical="center"/>
      <protection/>
    </xf>
    <xf numFmtId="1" fontId="22" fillId="0" borderId="23" xfId="60" applyNumberFormat="1" applyFont="1" applyFill="1" applyBorder="1" applyAlignment="1" applyProtection="1">
      <alignment horizontal="right" vertical="center"/>
      <protection/>
    </xf>
    <xf numFmtId="1" fontId="22" fillId="0" borderId="26" xfId="60" applyNumberFormat="1" applyFont="1" applyFill="1" applyBorder="1" applyAlignment="1" applyProtection="1">
      <alignment horizontal="right" vertical="center"/>
      <protection/>
    </xf>
    <xf numFmtId="3" fontId="30" fillId="0" borderId="47" xfId="60" applyNumberFormat="1" applyFont="1" applyFill="1" applyBorder="1" applyAlignment="1" applyProtection="1">
      <alignment vertical="center"/>
      <protection/>
    </xf>
    <xf numFmtId="3" fontId="30" fillId="0" borderId="67" xfId="60" applyNumberFormat="1" applyFont="1" applyFill="1" applyBorder="1" applyAlignment="1" applyProtection="1">
      <alignment vertical="center"/>
      <protection/>
    </xf>
    <xf numFmtId="3" fontId="30" fillId="0" borderId="58" xfId="60" applyNumberFormat="1" applyFont="1" applyFill="1" applyBorder="1" applyAlignment="1" applyProtection="1">
      <alignment vertical="center"/>
      <protection/>
    </xf>
    <xf numFmtId="1" fontId="22" fillId="0" borderId="47" xfId="60" applyNumberFormat="1" applyFont="1" applyFill="1" applyBorder="1" applyAlignment="1" applyProtection="1">
      <alignment horizontal="right" vertical="center"/>
      <protection/>
    </xf>
    <xf numFmtId="0" fontId="8" fillId="0" borderId="0" xfId="60" applyFont="1" applyFill="1" applyAlignment="1" applyProtection="1">
      <alignment horizontal="left"/>
      <protection/>
    </xf>
    <xf numFmtId="0" fontId="6" fillId="0" borderId="15" xfId="60" applyFont="1" applyFill="1" applyBorder="1" applyAlignment="1" applyProtection="1">
      <alignment horizontal="left"/>
      <protection locked="0"/>
    </xf>
    <xf numFmtId="0" fontId="6" fillId="0" borderId="14" xfId="60" applyFont="1" applyFill="1" applyBorder="1" applyAlignment="1" applyProtection="1">
      <alignment horizontal="left"/>
      <protection locked="0"/>
    </xf>
    <xf numFmtId="0" fontId="8" fillId="0" borderId="14" xfId="60" applyFont="1" applyFill="1" applyBorder="1" applyProtection="1">
      <alignment/>
      <protection locked="0"/>
    </xf>
    <xf numFmtId="0" fontId="3" fillId="0" borderId="61" xfId="60" applyFont="1" applyFill="1" applyBorder="1" applyAlignment="1" applyProtection="1">
      <alignment vertical="center"/>
      <protection locked="0"/>
    </xf>
    <xf numFmtId="0" fontId="3" fillId="0" borderId="61" xfId="60" applyFont="1" applyBorder="1" applyAlignment="1" applyProtection="1">
      <alignment horizontal="left" vertical="center"/>
      <protection locked="0"/>
    </xf>
    <xf numFmtId="0" fontId="6" fillId="0" borderId="13" xfId="60" applyFont="1" applyFill="1" applyBorder="1" applyAlignment="1" applyProtection="1">
      <alignment horizontal="center"/>
      <protection locked="0"/>
    </xf>
    <xf numFmtId="0" fontId="9" fillId="0" borderId="0" xfId="60" applyFont="1" applyFill="1" applyBorder="1" applyAlignment="1" applyProtection="1">
      <alignment horizontal="center"/>
      <protection locked="0"/>
    </xf>
    <xf numFmtId="0" fontId="3" fillId="0" borderId="41" xfId="60" applyFont="1" applyFill="1" applyBorder="1" applyAlignment="1" applyProtection="1">
      <alignment vertical="center"/>
      <protection locked="0"/>
    </xf>
    <xf numFmtId="0" fontId="6" fillId="0" borderId="0" xfId="60" applyFont="1" applyFill="1" applyBorder="1" applyAlignment="1" applyProtection="1">
      <alignment horizontal="left"/>
      <protection locked="0"/>
    </xf>
    <xf numFmtId="0" fontId="8" fillId="0" borderId="0" xfId="60" applyNumberFormat="1" applyFont="1" applyFill="1" applyBorder="1" applyAlignment="1" applyProtection="1">
      <alignment vertical="center"/>
      <protection locked="0"/>
    </xf>
    <xf numFmtId="0" fontId="29" fillId="0" borderId="0" xfId="60" applyFont="1" applyBorder="1" applyAlignment="1" applyProtection="1">
      <alignment vertical="center"/>
      <protection locked="0"/>
    </xf>
    <xf numFmtId="0" fontId="6" fillId="0" borderId="50" xfId="60" applyFont="1" applyBorder="1" applyAlignment="1" applyProtection="1">
      <alignment vertical="center"/>
      <protection locked="0"/>
    </xf>
    <xf numFmtId="0" fontId="6" fillId="0" borderId="54" xfId="60" applyFont="1" applyFill="1" applyBorder="1" applyAlignment="1" applyProtection="1">
      <alignment horizontal="center"/>
      <protection locked="0"/>
    </xf>
    <xf numFmtId="0" fontId="6" fillId="0" borderId="0" xfId="60" applyFont="1" applyFill="1" applyBorder="1" applyAlignment="1" applyProtection="1">
      <alignment horizontal="centerContinuous"/>
      <protection locked="0"/>
    </xf>
    <xf numFmtId="0" fontId="8" fillId="0" borderId="22" xfId="60" applyFont="1" applyFill="1" applyBorder="1" applyProtection="1">
      <alignment/>
      <protection locked="0"/>
    </xf>
    <xf numFmtId="0" fontId="31" fillId="0" borderId="0" xfId="60" applyFont="1" applyFill="1" applyBorder="1" applyAlignment="1" applyProtection="1">
      <alignment horizontal="left"/>
      <protection locked="0"/>
    </xf>
    <xf numFmtId="0" fontId="8" fillId="0" borderId="0" xfId="60" applyFont="1" applyFill="1" applyBorder="1" applyAlignment="1" applyProtection="1">
      <alignment horizontal="left"/>
      <protection locked="0"/>
    </xf>
    <xf numFmtId="0" fontId="8" fillId="0" borderId="50" xfId="60" applyFont="1" applyFill="1" applyBorder="1" applyProtection="1">
      <alignment/>
      <protection locked="0"/>
    </xf>
    <xf numFmtId="0" fontId="6" fillId="0" borderId="53" xfId="60" applyFont="1" applyFill="1" applyBorder="1" applyAlignment="1" applyProtection="1">
      <alignment horizontal="center" vertical="center"/>
      <protection locked="0"/>
    </xf>
    <xf numFmtId="0" fontId="6" fillId="0" borderId="40" xfId="60" applyFont="1" applyFill="1" applyBorder="1" applyAlignment="1" applyProtection="1">
      <alignment horizontal="center" vertical="center"/>
      <protection locked="0"/>
    </xf>
    <xf numFmtId="0" fontId="6" fillId="0" borderId="23" xfId="60" applyFont="1" applyFill="1" applyBorder="1" applyAlignment="1" applyProtection="1">
      <alignment horizontal="center" vertical="center"/>
      <protection locked="0"/>
    </xf>
    <xf numFmtId="0" fontId="6" fillId="0" borderId="11" xfId="60" applyFont="1" applyFill="1" applyBorder="1" applyAlignment="1" applyProtection="1">
      <alignment horizontal="center" vertical="center"/>
      <protection locked="0"/>
    </xf>
    <xf numFmtId="0" fontId="6" fillId="0" borderId="20" xfId="60" applyFont="1" applyFill="1" applyBorder="1" applyAlignment="1" applyProtection="1">
      <alignment horizontal="center" vertical="center"/>
      <protection locked="0"/>
    </xf>
    <xf numFmtId="0" fontId="8" fillId="0" borderId="10" xfId="60" applyFont="1" applyFill="1" applyBorder="1" applyAlignment="1" applyProtection="1">
      <alignment horizontal="left" vertical="center"/>
      <protection locked="0"/>
    </xf>
    <xf numFmtId="0" fontId="6" fillId="0" borderId="20" xfId="60" applyFont="1" applyFill="1" applyBorder="1" applyAlignment="1" applyProtection="1">
      <alignment horizontal="center" vertical="center"/>
      <protection locked="0"/>
    </xf>
    <xf numFmtId="0" fontId="6" fillId="0" borderId="12" xfId="60" applyFont="1" applyFill="1" applyBorder="1" applyAlignment="1" applyProtection="1">
      <alignment horizontal="center" vertical="center"/>
      <protection locked="0"/>
    </xf>
    <xf numFmtId="0" fontId="6" fillId="0" borderId="28" xfId="60" applyFont="1" applyFill="1" applyBorder="1" applyAlignment="1" applyProtection="1">
      <alignment horizontal="center" vertical="center"/>
      <protection locked="0"/>
    </xf>
    <xf numFmtId="0" fontId="6" fillId="0" borderId="18" xfId="58" applyFont="1" applyBorder="1" applyAlignment="1" applyProtection="1">
      <alignment horizontal="center" vertical="center"/>
      <protection locked="0"/>
    </xf>
    <xf numFmtId="0" fontId="6" fillId="0" borderId="26" xfId="60" applyFont="1" applyFill="1" applyBorder="1" applyAlignment="1" applyProtection="1">
      <alignment horizontal="center" vertical="center"/>
      <protection locked="0"/>
    </xf>
    <xf numFmtId="0" fontId="6" fillId="0" borderId="39" xfId="60" applyFont="1" applyFill="1" applyBorder="1" applyAlignment="1" applyProtection="1">
      <alignment horizontal="center" vertical="center"/>
      <protection locked="0"/>
    </xf>
    <xf numFmtId="0" fontId="6" fillId="4" borderId="53" xfId="60" applyFont="1" applyFill="1" applyBorder="1" applyAlignment="1" applyProtection="1">
      <alignment horizontal="left" vertical="center"/>
      <protection locked="0"/>
    </xf>
    <xf numFmtId="0" fontId="6" fillId="4" borderId="23" xfId="58" applyFont="1" applyFill="1" applyBorder="1" applyAlignment="1" applyProtection="1">
      <alignment vertical="center"/>
      <protection locked="0"/>
    </xf>
    <xf numFmtId="0" fontId="6" fillId="4" borderId="26" xfId="58" applyFont="1" applyFill="1" applyBorder="1" applyAlignment="1" applyProtection="1">
      <alignment vertical="center"/>
      <protection locked="0"/>
    </xf>
    <xf numFmtId="0" fontId="6" fillId="4" borderId="40" xfId="58" applyFont="1" applyFill="1" applyBorder="1" applyAlignment="1" applyProtection="1">
      <alignment vertical="center"/>
      <protection locked="0"/>
    </xf>
    <xf numFmtId="0" fontId="8" fillId="4" borderId="20" xfId="58" applyFont="1" applyFill="1" applyBorder="1" applyAlignment="1" applyProtection="1">
      <alignment horizontal="center" vertical="center"/>
      <protection locked="0"/>
    </xf>
    <xf numFmtId="0" fontId="6" fillId="0" borderId="11" xfId="60" applyFont="1" applyFill="1" applyBorder="1" applyAlignment="1" applyProtection="1">
      <alignment horizontal="left" vertical="center"/>
      <protection locked="0"/>
    </xf>
    <xf numFmtId="0" fontId="6" fillId="0" borderId="23" xfId="58" applyFont="1" applyFill="1" applyBorder="1" applyAlignment="1" applyProtection="1">
      <alignment vertical="center"/>
      <protection locked="0"/>
    </xf>
    <xf numFmtId="0" fontId="6" fillId="0" borderId="26" xfId="58" applyFont="1" applyFill="1" applyBorder="1" applyAlignment="1" applyProtection="1">
      <alignment vertical="center"/>
      <protection locked="0"/>
    </xf>
    <xf numFmtId="0" fontId="8" fillId="0" borderId="25" xfId="58" applyFont="1" applyFill="1" applyBorder="1" applyAlignment="1" applyProtection="1">
      <alignment horizontal="left" vertical="center" indent="1"/>
      <protection locked="0"/>
    </xf>
    <xf numFmtId="0" fontId="8" fillId="0" borderId="25" xfId="58" applyFont="1" applyFill="1" applyBorder="1" applyAlignment="1" applyProtection="1">
      <alignment horizontal="center" vertical="center"/>
      <protection locked="0"/>
    </xf>
    <xf numFmtId="0" fontId="6" fillId="0" borderId="10" xfId="58" applyFont="1" applyFill="1" applyBorder="1" applyAlignment="1" applyProtection="1">
      <alignment vertical="center"/>
      <protection locked="0"/>
    </xf>
    <xf numFmtId="0" fontId="8" fillId="0" borderId="25" xfId="58" applyFont="1" applyFill="1" applyBorder="1" applyAlignment="1" applyProtection="1">
      <alignment horizontal="left" vertical="center" indent="2"/>
      <protection locked="0"/>
    </xf>
    <xf numFmtId="0" fontId="6" fillId="0" borderId="18" xfId="58" applyFont="1" applyFill="1" applyBorder="1" applyAlignment="1" applyProtection="1">
      <alignment vertical="center"/>
      <protection locked="0"/>
    </xf>
    <xf numFmtId="0" fontId="8" fillId="0" borderId="18" xfId="58" applyFont="1" applyFill="1" applyBorder="1" applyAlignment="1" applyProtection="1">
      <alignment horizontal="left" vertical="center" indent="2"/>
      <protection locked="0"/>
    </xf>
    <xf numFmtId="0" fontId="8" fillId="0" borderId="18" xfId="58" applyFont="1" applyFill="1" applyBorder="1" applyAlignment="1" applyProtection="1">
      <alignment horizontal="center" vertical="center"/>
      <protection locked="0"/>
    </xf>
    <xf numFmtId="0" fontId="8" fillId="0" borderId="25" xfId="58" applyNumberFormat="1" applyFont="1" applyFill="1" applyBorder="1" applyAlignment="1" applyProtection="1">
      <alignment horizontal="left" vertical="center" indent="1"/>
      <protection locked="0"/>
    </xf>
    <xf numFmtId="0" fontId="8" fillId="0" borderId="25" xfId="58" applyNumberFormat="1" applyFont="1" applyFill="1" applyBorder="1" applyAlignment="1" applyProtection="1">
      <alignment horizontal="center" vertical="center"/>
      <protection locked="0"/>
    </xf>
    <xf numFmtId="0" fontId="8" fillId="4" borderId="40" xfId="58" applyFont="1" applyFill="1" applyBorder="1" applyAlignment="1" applyProtection="1">
      <alignment horizontal="center" vertical="center"/>
      <protection locked="0"/>
    </xf>
    <xf numFmtId="0" fontId="8" fillId="0" borderId="25" xfId="58" applyFont="1" applyFill="1" applyBorder="1" applyAlignment="1" applyProtection="1">
      <alignment horizontal="left" vertical="center" indent="3"/>
      <protection locked="0"/>
    </xf>
    <xf numFmtId="0" fontId="8" fillId="0" borderId="18" xfId="58" applyFont="1" applyFill="1" applyBorder="1" applyAlignment="1" applyProtection="1">
      <alignment horizontal="left" vertical="center" indent="3"/>
      <protection locked="0"/>
    </xf>
    <xf numFmtId="0" fontId="8" fillId="0" borderId="26" xfId="58" applyFont="1" applyFill="1" applyBorder="1" applyAlignment="1" applyProtection="1">
      <alignment horizontal="left" vertical="center" indent="2"/>
      <protection locked="0"/>
    </xf>
    <xf numFmtId="0" fontId="8" fillId="0" borderId="26" xfId="58" applyFont="1" applyFill="1" applyBorder="1" applyAlignment="1" applyProtection="1">
      <alignment horizontal="center" vertical="center"/>
      <protection locked="0"/>
    </xf>
    <xf numFmtId="0" fontId="6" fillId="0" borderId="12" xfId="60" applyFont="1" applyFill="1" applyBorder="1" applyAlignment="1" applyProtection="1">
      <alignment horizontal="left" vertical="center"/>
      <protection locked="0"/>
    </xf>
    <xf numFmtId="0" fontId="6" fillId="4" borderId="11" xfId="60" applyFont="1" applyFill="1" applyBorder="1" applyAlignment="1" applyProtection="1">
      <alignment horizontal="left" vertical="center"/>
      <protection locked="0"/>
    </xf>
    <xf numFmtId="0" fontId="6" fillId="4" borderId="18" xfId="58" applyFont="1" applyFill="1" applyBorder="1" applyAlignment="1" applyProtection="1">
      <alignment horizontal="left" vertical="center"/>
      <protection locked="0"/>
    </xf>
    <xf numFmtId="0" fontId="6" fillId="4" borderId="23" xfId="58" applyFont="1" applyFill="1" applyBorder="1" applyAlignment="1" applyProtection="1">
      <alignment horizontal="left" vertical="center"/>
      <protection locked="0"/>
    </xf>
    <xf numFmtId="0" fontId="6" fillId="4" borderId="20" xfId="58" applyFont="1" applyFill="1" applyBorder="1" applyAlignment="1" applyProtection="1">
      <alignment vertical="center"/>
      <protection locked="0"/>
    </xf>
    <xf numFmtId="0" fontId="6" fillId="0" borderId="26" xfId="58" applyFont="1" applyFill="1" applyBorder="1" applyAlignment="1" applyProtection="1">
      <alignment horizontal="left" vertical="center"/>
      <protection locked="0"/>
    </xf>
    <xf numFmtId="0" fontId="6" fillId="0" borderId="10" xfId="58" applyFont="1" applyFill="1" applyBorder="1" applyAlignment="1" applyProtection="1">
      <alignment horizontal="left" vertical="center"/>
      <protection locked="0"/>
    </xf>
    <xf numFmtId="0" fontId="6" fillId="0" borderId="18" xfId="58" applyFont="1" applyFill="1" applyBorder="1" applyAlignment="1" applyProtection="1">
      <alignment horizontal="left" vertical="center"/>
      <protection locked="0"/>
    </xf>
    <xf numFmtId="0" fontId="8" fillId="0" borderId="25" xfId="58" applyNumberFormat="1" applyFont="1" applyFill="1" applyBorder="1" applyAlignment="1" applyProtection="1">
      <alignment horizontal="left" vertical="center" indent="2"/>
      <protection locked="0"/>
    </xf>
    <xf numFmtId="0" fontId="8" fillId="0" borderId="18" xfId="58" applyNumberFormat="1" applyFont="1" applyFill="1" applyBorder="1" applyAlignment="1" applyProtection="1">
      <alignment horizontal="center" vertical="center"/>
      <protection locked="0"/>
    </xf>
    <xf numFmtId="0" fontId="6" fillId="4" borderId="10" xfId="58" applyFont="1" applyFill="1" applyBorder="1" applyAlignment="1" applyProtection="1">
      <alignment horizontal="left" vertical="center"/>
      <protection locked="0"/>
    </xf>
    <xf numFmtId="0" fontId="6" fillId="0" borderId="47" xfId="58" applyFont="1" applyFill="1" applyBorder="1" applyAlignment="1" applyProtection="1">
      <alignment horizontal="left" vertical="center"/>
      <protection locked="0"/>
    </xf>
    <xf numFmtId="0" fontId="6" fillId="0" borderId="19" xfId="58" applyFont="1" applyFill="1" applyBorder="1" applyAlignment="1" applyProtection="1">
      <alignment horizontal="left" vertical="center"/>
      <protection locked="0"/>
    </xf>
    <xf numFmtId="0" fontId="8" fillId="0" borderId="19" xfId="58" applyFont="1" applyFill="1" applyBorder="1" applyAlignment="1" applyProtection="1">
      <alignment horizontal="left" vertical="center" indent="2"/>
      <protection locked="0"/>
    </xf>
    <xf numFmtId="0" fontId="8" fillId="0" borderId="19" xfId="58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1" fontId="13" fillId="0" borderId="19" xfId="0" applyNumberFormat="1" applyFont="1" applyFill="1" applyBorder="1" applyAlignment="1" applyProtection="1">
      <alignment horizontal="right" vertical="center"/>
      <protection/>
    </xf>
    <xf numFmtId="1" fontId="13" fillId="0" borderId="62" xfId="0" applyNumberFormat="1" applyFont="1" applyFill="1" applyBorder="1" applyAlignment="1" applyProtection="1">
      <alignment horizontal="right" vertical="center"/>
      <protection/>
    </xf>
    <xf numFmtId="1" fontId="13" fillId="0" borderId="63" xfId="0" applyNumberFormat="1" applyFont="1" applyFill="1" applyBorder="1" applyAlignment="1" applyProtection="1">
      <alignment horizontal="right" vertical="center"/>
      <protection/>
    </xf>
    <xf numFmtId="1" fontId="13" fillId="0" borderId="18" xfId="0" applyNumberFormat="1" applyFont="1" applyFill="1" applyBorder="1" applyAlignment="1" applyProtection="1">
      <alignment horizontal="right" vertical="center"/>
      <protection/>
    </xf>
    <xf numFmtId="1" fontId="13" fillId="0" borderId="25" xfId="0" applyNumberFormat="1" applyFont="1" applyFill="1" applyBorder="1" applyAlignment="1" applyProtection="1">
      <alignment horizontal="right" vertical="center"/>
      <protection/>
    </xf>
    <xf numFmtId="1" fontId="13" fillId="0" borderId="59" xfId="0" applyNumberFormat="1" applyFont="1" applyFill="1" applyBorder="1" applyAlignment="1" applyProtection="1">
      <alignment horizontal="right" vertical="center"/>
      <protection/>
    </xf>
    <xf numFmtId="1" fontId="13" fillId="0" borderId="26" xfId="0" applyNumberFormat="1" applyFont="1" applyFill="1" applyBorder="1" applyAlignment="1" applyProtection="1">
      <alignment horizontal="right" vertical="center"/>
      <protection/>
    </xf>
    <xf numFmtId="1" fontId="13" fillId="0" borderId="39" xfId="0" applyNumberFormat="1" applyFont="1" applyFill="1" applyBorder="1" applyAlignment="1" applyProtection="1">
      <alignment horizontal="right" vertical="center"/>
      <protection/>
    </xf>
    <xf numFmtId="1" fontId="13" fillId="0" borderId="47" xfId="0" applyNumberFormat="1" applyFont="1" applyFill="1" applyBorder="1" applyAlignment="1" applyProtection="1">
      <alignment horizontal="right" vertical="center"/>
      <protection/>
    </xf>
    <xf numFmtId="1" fontId="13" fillId="0" borderId="58" xfId="0" applyNumberFormat="1" applyFont="1" applyFill="1" applyBorder="1" applyAlignment="1" applyProtection="1">
      <alignment horizontal="right" vertical="center"/>
      <protection/>
    </xf>
    <xf numFmtId="1" fontId="13" fillId="0" borderId="36" xfId="0" applyNumberFormat="1" applyFont="1" applyFill="1" applyBorder="1" applyAlignment="1" applyProtection="1">
      <alignment horizontal="right" vertical="center"/>
      <protection/>
    </xf>
    <xf numFmtId="1" fontId="13" fillId="0" borderId="27" xfId="0" applyNumberFormat="1" applyFont="1" applyFill="1" applyBorder="1" applyAlignment="1" applyProtection="1">
      <alignment horizontal="right" vertical="center"/>
      <protection/>
    </xf>
    <xf numFmtId="1" fontId="13" fillId="0" borderId="57" xfId="0" applyNumberFormat="1" applyFont="1" applyFill="1" applyBorder="1" applyAlignment="1" applyProtection="1">
      <alignment horizontal="right" vertical="center"/>
      <protection/>
    </xf>
    <xf numFmtId="1" fontId="13" fillId="0" borderId="23" xfId="0" applyNumberFormat="1" applyFont="1" applyFill="1" applyBorder="1" applyAlignment="1" applyProtection="1">
      <alignment horizontal="right" vertical="center"/>
      <protection/>
    </xf>
    <xf numFmtId="1" fontId="13" fillId="0" borderId="24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68" xfId="0" applyFont="1" applyFill="1" applyBorder="1" applyAlignment="1" applyProtection="1">
      <alignment horizontal="center"/>
      <protection locked="0"/>
    </xf>
    <xf numFmtId="0" fontId="3" fillId="0" borderId="29" xfId="0" applyFont="1" applyFill="1" applyBorder="1" applyAlignment="1" applyProtection="1">
      <alignment horizontal="center"/>
      <protection locked="0"/>
    </xf>
    <xf numFmtId="0" fontId="19" fillId="0" borderId="20" xfId="0" applyFont="1" applyFill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 quotePrefix="1">
      <alignment horizontal="center" vertical="center"/>
      <protection locked="0"/>
    </xf>
    <xf numFmtId="0" fontId="3" fillId="0" borderId="64" xfId="0" applyFont="1" applyFill="1" applyBorder="1" applyAlignment="1" applyProtection="1">
      <alignment horizontal="center"/>
      <protection locked="0"/>
    </xf>
    <xf numFmtId="0" fontId="14" fillId="0" borderId="23" xfId="0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center"/>
      <protection locked="0"/>
    </xf>
    <xf numFmtId="0" fontId="13" fillId="0" borderId="18" xfId="0" applyFont="1" applyFill="1" applyBorder="1" applyAlignment="1" applyProtection="1">
      <alignment horizontal="center" vertical="center"/>
      <protection locked="0"/>
    </xf>
    <xf numFmtId="0" fontId="13" fillId="4" borderId="23" xfId="0" applyFont="1" applyFill="1" applyBorder="1" applyAlignment="1" applyProtection="1">
      <alignment horizontal="center" vertical="center"/>
      <protection locked="0"/>
    </xf>
    <xf numFmtId="0" fontId="13" fillId="0" borderId="47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0" borderId="26" xfId="0" applyFont="1" applyFill="1" applyBorder="1" applyAlignment="1" applyProtection="1">
      <alignment horizontal="center" vertical="center"/>
      <protection locked="0"/>
    </xf>
    <xf numFmtId="0" fontId="13" fillId="4" borderId="10" xfId="0" applyFont="1" applyFill="1" applyBorder="1" applyAlignment="1" applyProtection="1">
      <alignment horizontal="center" vertical="center"/>
      <protection locked="0"/>
    </xf>
    <xf numFmtId="0" fontId="13" fillId="4" borderId="18" xfId="0" applyFont="1" applyFill="1" applyBorder="1" applyAlignment="1" applyProtection="1">
      <alignment horizontal="center" vertical="center"/>
      <protection locked="0"/>
    </xf>
    <xf numFmtId="0" fontId="13" fillId="0" borderId="48" xfId="0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/>
      <protection locked="0"/>
    </xf>
    <xf numFmtId="0" fontId="13" fillId="4" borderId="47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inden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50" xfId="0" applyFont="1" applyBorder="1" applyAlignment="1" applyProtection="1">
      <alignment horizontal="left" vertical="top" wrapText="1"/>
      <protection/>
    </xf>
    <xf numFmtId="0" fontId="4" fillId="0" borderId="15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/>
      <protection locked="0"/>
    </xf>
    <xf numFmtId="0" fontId="3" fillId="0" borderId="61" xfId="0" applyFont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34" fillId="0" borderId="13" xfId="0" applyFont="1" applyFill="1" applyBorder="1" applyAlignment="1" applyProtection="1">
      <alignment horizontal="center" vertical="top"/>
      <protection locked="0"/>
    </xf>
    <xf numFmtId="0" fontId="34" fillId="0" borderId="0" xfId="0" applyFont="1" applyFill="1" applyBorder="1" applyAlignment="1" applyProtection="1">
      <alignment horizontal="center" vertical="top"/>
      <protection locked="0"/>
    </xf>
    <xf numFmtId="0" fontId="4" fillId="0" borderId="16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35" fillId="0" borderId="50" xfId="0" applyFont="1" applyFill="1" applyBorder="1" applyAlignment="1" applyProtection="1">
      <alignment horizontal="left"/>
      <protection locked="0"/>
    </xf>
    <xf numFmtId="0" fontId="7" fillId="0" borderId="13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4" fillId="0" borderId="5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4" fillId="0" borderId="54" xfId="0" applyFont="1" applyFill="1" applyBorder="1" applyAlignment="1" applyProtection="1">
      <alignment horizontal="center"/>
      <protection locked="0"/>
    </xf>
    <xf numFmtId="0" fontId="14" fillId="0" borderId="22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/>
      <protection locked="0"/>
    </xf>
    <xf numFmtId="0" fontId="4" fillId="0" borderId="69" xfId="0" applyFont="1" applyFill="1" applyBorder="1" applyAlignment="1" applyProtection="1">
      <alignment/>
      <protection locked="0"/>
    </xf>
    <xf numFmtId="0" fontId="3" fillId="0" borderId="23" xfId="0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alignment/>
      <protection locked="0"/>
    </xf>
    <xf numFmtId="0" fontId="3" fillId="0" borderId="59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0" fontId="3" fillId="0" borderId="36" xfId="0" applyFont="1" applyFill="1" applyBorder="1" applyAlignment="1" applyProtection="1">
      <alignment horizontal="center"/>
      <protection locked="0"/>
    </xf>
    <xf numFmtId="0" fontId="3" fillId="0" borderId="53" xfId="0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3" fillId="0" borderId="49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 indent="1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51" xfId="0" applyFont="1" applyFill="1" applyBorder="1" applyAlignment="1" applyProtection="1">
      <alignment horizontal="left" vertical="center" indent="1"/>
      <protection locked="0"/>
    </xf>
    <xf numFmtId="0" fontId="3" fillId="0" borderId="62" xfId="0" applyFont="1" applyFill="1" applyBorder="1" applyAlignment="1" applyProtection="1">
      <alignment horizontal="left" vertical="center"/>
      <protection locked="0"/>
    </xf>
    <xf numFmtId="0" fontId="4" fillId="0" borderId="47" xfId="0" applyFont="1" applyFill="1" applyBorder="1" applyAlignment="1" applyProtection="1">
      <alignment horizontal="center" vertical="center"/>
      <protection locked="0"/>
    </xf>
    <xf numFmtId="0" fontId="14" fillId="0" borderId="28" xfId="0" applyFont="1" applyFill="1" applyBorder="1" applyAlignment="1" applyProtection="1">
      <alignment horizontal="center" vertical="center"/>
      <protection/>
    </xf>
    <xf numFmtId="0" fontId="14" fillId="25" borderId="28" xfId="0" applyFont="1" applyFill="1" applyBorder="1" applyAlignment="1" applyProtection="1">
      <alignment horizontal="center" vertical="center"/>
      <protection/>
    </xf>
    <xf numFmtId="0" fontId="14" fillId="25" borderId="22" xfId="0" applyFont="1" applyFill="1" applyBorder="1" applyAlignment="1" applyProtection="1">
      <alignment horizontal="center" vertical="center"/>
      <protection/>
    </xf>
    <xf numFmtId="0" fontId="14" fillId="25" borderId="36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14" fillId="0" borderId="36" xfId="0" applyFont="1" applyFill="1" applyBorder="1" applyAlignment="1" applyProtection="1">
      <alignment horizontal="center" vertical="center"/>
      <protection locked="0"/>
    </xf>
    <xf numFmtId="0" fontId="14" fillId="0" borderId="36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 applyProtection="1">
      <alignment horizontal="right"/>
      <protection/>
    </xf>
    <xf numFmtId="0" fontId="4" fillId="0" borderId="14" xfId="0" applyFont="1" applyFill="1" applyBorder="1" applyAlignment="1" applyProtection="1">
      <alignment horizontal="left" vertical="center" indent="2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5" fillId="0" borderId="35" xfId="0" applyFont="1" applyFill="1" applyBorder="1" applyAlignment="1" applyProtection="1">
      <alignment horizontal="left" vertical="center"/>
      <protection/>
    </xf>
    <xf numFmtId="0" fontId="4" fillId="0" borderId="39" xfId="0" applyFont="1" applyBorder="1" applyAlignment="1" applyProtection="1">
      <alignment vertical="center"/>
      <protection locked="0"/>
    </xf>
    <xf numFmtId="0" fontId="45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49" fontId="3" fillId="4" borderId="70" xfId="0" applyNumberFormat="1" applyFont="1" applyFill="1" applyBorder="1" applyAlignment="1" applyProtection="1">
      <alignment horizontal="left" vertical="center"/>
      <protection locked="0"/>
    </xf>
    <xf numFmtId="0" fontId="3" fillId="4" borderId="23" xfId="0" applyFont="1" applyFill="1" applyBorder="1" applyAlignment="1" applyProtection="1">
      <alignment horizontal="left" vertical="center"/>
      <protection locked="0"/>
    </xf>
    <xf numFmtId="0" fontId="4" fillId="4" borderId="46" xfId="0" applyFont="1" applyFill="1" applyBorder="1" applyAlignment="1" applyProtection="1" quotePrefix="1">
      <alignment horizontal="center" vertical="center"/>
      <protection locked="0"/>
    </xf>
    <xf numFmtId="0" fontId="3" fillId="4" borderId="11" xfId="0" applyFont="1" applyFill="1" applyBorder="1" applyAlignment="1" applyProtection="1">
      <alignment vertical="center"/>
      <protection locked="0"/>
    </xf>
    <xf numFmtId="0" fontId="3" fillId="4" borderId="10" xfId="0" applyFont="1" applyFill="1" applyBorder="1" applyAlignment="1" applyProtection="1">
      <alignment vertical="center"/>
      <protection locked="0"/>
    </xf>
    <xf numFmtId="0" fontId="3" fillId="4" borderId="0" xfId="0" applyFont="1" applyFill="1" applyAlignment="1" applyProtection="1">
      <alignment vertical="center"/>
      <protection locked="0"/>
    </xf>
    <xf numFmtId="0" fontId="3" fillId="4" borderId="0" xfId="0" applyFont="1" applyFill="1" applyAlignment="1" applyProtection="1">
      <alignment vertical="center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1" fontId="3" fillId="0" borderId="23" xfId="0" applyNumberFormat="1" applyFont="1" applyFill="1" applyBorder="1" applyAlignment="1" applyProtection="1">
      <alignment horizontal="right" vertical="center"/>
      <protection/>
    </xf>
    <xf numFmtId="49" fontId="3" fillId="4" borderId="13" xfId="0" applyNumberFormat="1" applyFont="1" applyFill="1" applyBorder="1" applyAlignment="1" applyProtection="1">
      <alignment horizontal="left" vertical="center"/>
      <protection locked="0"/>
    </xf>
    <xf numFmtId="0" fontId="3" fillId="4" borderId="10" xfId="0" applyFont="1" applyFill="1" applyBorder="1" applyAlignment="1" applyProtection="1">
      <alignment horizontal="left" vertical="center" indent="1"/>
      <protection locked="0"/>
    </xf>
    <xf numFmtId="0" fontId="3" fillId="0" borderId="10" xfId="0" applyFont="1" applyFill="1" applyBorder="1" applyAlignment="1" applyProtection="1">
      <alignment horizontal="left" vertical="center" indent="1"/>
      <protection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4" fillId="0" borderId="18" xfId="0" applyNumberFormat="1" applyFont="1" applyFill="1" applyBorder="1" applyAlignment="1" applyProtection="1">
      <alignment horizontal="right" vertical="center"/>
      <protection/>
    </xf>
    <xf numFmtId="0" fontId="4" fillId="4" borderId="11" xfId="0" applyFont="1" applyFill="1" applyBorder="1" applyAlignment="1" applyProtection="1">
      <alignment vertical="center"/>
      <protection locked="0"/>
    </xf>
    <xf numFmtId="0" fontId="4" fillId="4" borderId="10" xfId="0" applyFont="1" applyFill="1" applyBorder="1" applyAlignment="1" applyProtection="1">
      <alignment vertical="center"/>
      <protection locked="0"/>
    </xf>
    <xf numFmtId="0" fontId="4" fillId="4" borderId="0" xfId="0" applyFont="1" applyFill="1" applyAlignment="1" applyProtection="1">
      <alignment vertical="center"/>
      <protection locked="0"/>
    </xf>
    <xf numFmtId="0" fontId="3" fillId="0" borderId="23" xfId="0" applyFont="1" applyFill="1" applyBorder="1" applyAlignment="1" applyProtection="1">
      <alignment horizontal="left" vertical="center" indent="1"/>
      <protection/>
    </xf>
    <xf numFmtId="1" fontId="3" fillId="0" borderId="23" xfId="0" applyNumberFormat="1" applyFont="1" applyFill="1" applyBorder="1" applyAlignment="1" applyProtection="1">
      <alignment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 locked="0"/>
    </xf>
    <xf numFmtId="0" fontId="4" fillId="0" borderId="46" xfId="0" applyFont="1" applyFill="1" applyBorder="1" applyAlignment="1" applyProtection="1" quotePrefix="1">
      <alignment horizontal="center"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1" fontId="4" fillId="0" borderId="10" xfId="0" applyNumberFormat="1" applyFont="1" applyFill="1" applyBorder="1" applyAlignment="1" applyProtection="1">
      <alignment vertical="center"/>
      <protection/>
    </xf>
    <xf numFmtId="1" fontId="4" fillId="0" borderId="25" xfId="0" applyNumberFormat="1" applyFont="1" applyFill="1" applyBorder="1" applyAlignment="1" applyProtection="1">
      <alignment vertical="center"/>
      <protection/>
    </xf>
    <xf numFmtId="0" fontId="4" fillId="0" borderId="49" xfId="0" applyFont="1" applyFill="1" applyBorder="1" applyAlignment="1" applyProtection="1" quotePrefix="1">
      <alignment horizontal="center" vertical="center"/>
      <protection locked="0"/>
    </xf>
    <xf numFmtId="1" fontId="4" fillId="0" borderId="18" xfId="0" applyNumberFormat="1" applyFont="1" applyFill="1" applyBorder="1" applyAlignment="1" applyProtection="1">
      <alignment vertical="center"/>
      <protection/>
    </xf>
    <xf numFmtId="1" fontId="4" fillId="0" borderId="49" xfId="0" applyNumberFormat="1" applyFont="1" applyFill="1" applyBorder="1" applyAlignment="1" applyProtection="1">
      <alignment vertical="center"/>
      <protection/>
    </xf>
    <xf numFmtId="0" fontId="3" fillId="4" borderId="10" xfId="0" applyFont="1" applyFill="1" applyBorder="1" applyAlignment="1" applyProtection="1">
      <alignment horizontal="left" vertical="center" indent="2"/>
      <protection locked="0"/>
    </xf>
    <xf numFmtId="0" fontId="3" fillId="0" borderId="10" xfId="0" applyFont="1" applyFill="1" applyBorder="1" applyAlignment="1" applyProtection="1">
      <alignment horizontal="left" vertical="center" indent="2"/>
      <protection/>
    </xf>
    <xf numFmtId="1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left" vertical="center" indent="3"/>
      <protection locked="0"/>
    </xf>
    <xf numFmtId="0" fontId="4" fillId="0" borderId="10" xfId="0" applyFont="1" applyFill="1" applyBorder="1" applyAlignment="1" applyProtection="1">
      <alignment horizontal="left" vertical="center" indent="3"/>
      <protection/>
    </xf>
    <xf numFmtId="0" fontId="3" fillId="0" borderId="18" xfId="0" applyFont="1" applyFill="1" applyBorder="1" applyAlignment="1" applyProtection="1">
      <alignment horizontal="left" vertical="center" indent="3"/>
      <protection locked="0"/>
    </xf>
    <xf numFmtId="0" fontId="4" fillId="0" borderId="18" xfId="0" applyFont="1" applyFill="1" applyBorder="1" applyAlignment="1" applyProtection="1">
      <alignment horizontal="left" vertical="center" indent="3"/>
      <protection/>
    </xf>
    <xf numFmtId="0" fontId="22" fillId="0" borderId="0" xfId="0" applyFont="1" applyBorder="1" applyAlignment="1" applyProtection="1">
      <alignment horizontal="left" vertical="center"/>
      <protection locked="0"/>
    </xf>
    <xf numFmtId="0" fontId="14" fillId="0" borderId="26" xfId="0" applyFont="1" applyFill="1" applyBorder="1" applyAlignment="1" applyProtection="1">
      <alignment horizontal="left" vertical="center"/>
      <protection/>
    </xf>
    <xf numFmtId="0" fontId="14" fillId="0" borderId="23" xfId="0" applyFont="1" applyFill="1" applyBorder="1" applyAlignment="1" applyProtection="1">
      <alignment horizontal="left" vertical="center"/>
      <protection/>
    </xf>
    <xf numFmtId="0" fontId="14" fillId="0" borderId="18" xfId="0" applyFont="1" applyFill="1" applyBorder="1" applyAlignment="1" applyProtection="1">
      <alignment horizontal="left" vertical="center"/>
      <protection/>
    </xf>
    <xf numFmtId="0" fontId="3" fillId="20" borderId="7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6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3" fillId="0" borderId="55" xfId="0" applyFont="1" applyBorder="1" applyAlignment="1" applyProtection="1">
      <alignment horizontal="right"/>
      <protection/>
    </xf>
    <xf numFmtId="0" fontId="3" fillId="0" borderId="35" xfId="0" applyFont="1" applyBorder="1" applyAlignment="1" applyProtection="1">
      <alignment horizontal="right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5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20" borderId="38" xfId="0" applyFont="1" applyFill="1" applyBorder="1" applyAlignment="1" applyProtection="1">
      <alignment horizontal="center" vertical="center"/>
      <protection/>
    </xf>
    <xf numFmtId="0" fontId="3" fillId="20" borderId="69" xfId="0" applyFont="1" applyFill="1" applyBorder="1" applyAlignment="1" applyProtection="1">
      <alignment vertical="center"/>
      <protection/>
    </xf>
    <xf numFmtId="0" fontId="3" fillId="4" borderId="25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/>
    </xf>
    <xf numFmtId="0" fontId="3" fillId="0" borderId="53" xfId="0" applyFont="1" applyFill="1" applyBorder="1" applyAlignment="1" applyProtection="1">
      <alignment horizontal="left" vertical="center"/>
      <protection/>
    </xf>
    <xf numFmtId="1" fontId="3" fillId="0" borderId="45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1" fontId="4" fillId="0" borderId="50" xfId="0" applyNumberFormat="1" applyFont="1" applyFill="1" applyBorder="1" applyAlignment="1" applyProtection="1">
      <alignment horizontal="right" vertical="center"/>
      <protection/>
    </xf>
    <xf numFmtId="1" fontId="4" fillId="0" borderId="69" xfId="0" applyNumberFormat="1" applyFont="1" applyFill="1" applyBorder="1" applyAlignment="1" applyProtection="1">
      <alignment horizontal="right" vertical="center"/>
      <protection/>
    </xf>
    <xf numFmtId="1" fontId="3" fillId="0" borderId="45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1" fontId="4" fillId="0" borderId="50" xfId="0" applyNumberFormat="1" applyFont="1" applyFill="1" applyBorder="1" applyAlignment="1" applyProtection="1">
      <alignment vertical="center"/>
      <protection/>
    </xf>
    <xf numFmtId="1" fontId="4" fillId="0" borderId="69" xfId="0" applyNumberFormat="1" applyFont="1" applyFill="1" applyBorder="1" applyAlignment="1" applyProtection="1">
      <alignment vertical="center"/>
      <protection/>
    </xf>
    <xf numFmtId="1" fontId="3" fillId="0" borderId="50" xfId="0" applyNumberFormat="1" applyFont="1" applyFill="1" applyBorder="1" applyAlignment="1" applyProtection="1">
      <alignment vertical="center"/>
      <protection/>
    </xf>
    <xf numFmtId="0" fontId="3" fillId="20" borderId="44" xfId="0" applyFont="1" applyFill="1" applyBorder="1" applyAlignment="1" applyProtection="1">
      <alignment vertical="center"/>
      <protection locked="0"/>
    </xf>
    <xf numFmtId="1" fontId="3" fillId="20" borderId="23" xfId="0" applyNumberFormat="1" applyFont="1" applyFill="1" applyBorder="1" applyAlignment="1" applyProtection="1">
      <alignment vertical="center"/>
      <protection/>
    </xf>
    <xf numFmtId="1" fontId="3" fillId="20" borderId="45" xfId="0" applyNumberFormat="1" applyFont="1" applyFill="1" applyBorder="1" applyAlignment="1" applyProtection="1">
      <alignment vertical="center"/>
      <protection/>
    </xf>
    <xf numFmtId="0" fontId="4" fillId="0" borderId="26" xfId="0" applyFont="1" applyFill="1" applyBorder="1" applyAlignment="1" applyProtection="1" quotePrefix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4" fillId="0" borderId="26" xfId="0" applyFont="1" applyFill="1" applyBorder="1" applyAlignment="1" applyProtection="1">
      <alignment horizontal="left" vertical="center"/>
      <protection/>
    </xf>
    <xf numFmtId="0" fontId="3" fillId="4" borderId="21" xfId="0" applyFont="1" applyFill="1" applyBorder="1" applyAlignment="1" applyProtection="1">
      <alignment horizontal="left" vertical="center"/>
      <protection locked="0"/>
    </xf>
    <xf numFmtId="0" fontId="3" fillId="0" borderId="25" xfId="0" applyFont="1" applyFill="1" applyBorder="1" applyAlignment="1" applyProtection="1">
      <alignment horizontal="left" vertical="center" indent="1"/>
      <protection locked="0"/>
    </xf>
    <xf numFmtId="0" fontId="4" fillId="0" borderId="10" xfId="0" applyFont="1" applyFill="1" applyBorder="1" applyAlignment="1" applyProtection="1">
      <alignment horizontal="left" vertical="center" indent="1"/>
      <protection/>
    </xf>
    <xf numFmtId="0" fontId="3" fillId="0" borderId="49" xfId="0" applyFont="1" applyFill="1" applyBorder="1" applyAlignment="1" applyProtection="1">
      <alignment horizontal="left" vertical="center" indent="2"/>
      <protection locked="0"/>
    </xf>
    <xf numFmtId="0" fontId="3" fillId="0" borderId="0" xfId="59" applyFont="1" applyFill="1" applyBorder="1" applyAlignment="1" applyProtection="1">
      <alignment horizontal="center" vertical="center"/>
      <protection/>
    </xf>
    <xf numFmtId="0" fontId="3" fillId="4" borderId="10" xfId="0" applyFont="1" applyFill="1" applyBorder="1" applyAlignment="1" applyProtection="1">
      <alignment horizontal="left" vertical="center"/>
      <protection locked="0"/>
    </xf>
    <xf numFmtId="1" fontId="4" fillId="0" borderId="59" xfId="0" applyNumberFormat="1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left" vertical="center" indent="1"/>
      <protection locked="0"/>
    </xf>
    <xf numFmtId="0" fontId="3" fillId="0" borderId="10" xfId="0" applyFont="1" applyFill="1" applyBorder="1" applyAlignment="1" applyProtection="1" quotePrefix="1">
      <alignment horizontal="left" vertical="center" indent="2"/>
      <protection locked="0"/>
    </xf>
    <xf numFmtId="0" fontId="4" fillId="0" borderId="10" xfId="0" applyFont="1" applyFill="1" applyBorder="1" applyAlignment="1" applyProtection="1">
      <alignment horizontal="left" vertical="center" indent="2"/>
      <protection/>
    </xf>
    <xf numFmtId="0" fontId="4" fillId="0" borderId="25" xfId="0" applyFont="1" applyFill="1" applyBorder="1" applyAlignment="1" applyProtection="1">
      <alignment horizontal="left" vertical="center" indent="2"/>
      <protection/>
    </xf>
    <xf numFmtId="0" fontId="4" fillId="0" borderId="25" xfId="0" applyFont="1" applyFill="1" applyBorder="1" applyAlignment="1" applyProtection="1">
      <alignment horizontal="left" vertical="center" indent="1"/>
      <protection/>
    </xf>
    <xf numFmtId="0" fontId="3" fillId="0" borderId="18" xfId="0" applyFont="1" applyFill="1" applyBorder="1" applyAlignment="1" applyProtection="1">
      <alignment horizontal="left" vertical="center" indent="1"/>
      <protection locked="0"/>
    </xf>
    <xf numFmtId="0" fontId="4" fillId="0" borderId="18" xfId="0" applyFont="1" applyFill="1" applyBorder="1" applyAlignment="1" applyProtection="1">
      <alignment horizontal="left" vertical="center" indent="1"/>
      <protection/>
    </xf>
    <xf numFmtId="49" fontId="3" fillId="0" borderId="53" xfId="0" applyNumberFormat="1" applyFont="1" applyFill="1" applyBorder="1" applyAlignment="1" applyProtection="1">
      <alignment horizontal="left" vertical="center"/>
      <protection locked="0"/>
    </xf>
    <xf numFmtId="1" fontId="4" fillId="0" borderId="26" xfId="0" applyNumberFormat="1" applyFont="1" applyFill="1" applyBorder="1" applyAlignment="1" applyProtection="1">
      <alignment vertical="center"/>
      <protection/>
    </xf>
    <xf numFmtId="1" fontId="4" fillId="0" borderId="43" xfId="0" applyNumberFormat="1" applyFont="1" applyFill="1" applyBorder="1" applyAlignment="1" applyProtection="1">
      <alignment vertical="center"/>
      <protection/>
    </xf>
    <xf numFmtId="1" fontId="3" fillId="0" borderId="24" xfId="0" applyNumberFormat="1" applyFont="1" applyFill="1" applyBorder="1" applyAlignment="1" applyProtection="1">
      <alignment vertical="center"/>
      <protection/>
    </xf>
    <xf numFmtId="1" fontId="3" fillId="0" borderId="59" xfId="0" applyNumberFormat="1" applyFont="1" applyFill="1" applyBorder="1" applyAlignment="1" applyProtection="1">
      <alignment vertical="center"/>
      <protection/>
    </xf>
    <xf numFmtId="0" fontId="3" fillId="0" borderId="30" xfId="0" applyFont="1" applyFill="1" applyBorder="1" applyAlignment="1" applyProtection="1">
      <alignment horizontal="left" vertical="center"/>
      <protection/>
    </xf>
    <xf numFmtId="0" fontId="4" fillId="0" borderId="19" xfId="0" applyFont="1" applyFill="1" applyBorder="1" applyAlignment="1" applyProtection="1">
      <alignment horizontal="left" vertical="center" indent="2"/>
      <protection/>
    </xf>
    <xf numFmtId="0" fontId="4" fillId="0" borderId="47" xfId="0" applyFont="1" applyFill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vertical="center"/>
      <protection/>
    </xf>
    <xf numFmtId="1" fontId="4" fillId="0" borderId="52" xfId="0" applyNumberFormat="1" applyFont="1" applyFill="1" applyBorder="1" applyAlignment="1" applyProtection="1">
      <alignment vertical="center"/>
      <protection/>
    </xf>
    <xf numFmtId="49" fontId="3" fillId="0" borderId="17" xfId="0" applyNumberFormat="1" applyFont="1" applyFill="1" applyBorder="1" applyAlignment="1" applyProtection="1">
      <alignment horizontal="left" vertical="center"/>
      <protection locked="0"/>
    </xf>
    <xf numFmtId="0" fontId="4" fillId="0" borderId="48" xfId="0" applyFont="1" applyFill="1" applyBorder="1" applyAlignment="1" applyProtection="1" quotePrefix="1">
      <alignment horizontal="center" vertical="center"/>
      <protection locked="0"/>
    </xf>
    <xf numFmtId="0" fontId="3" fillId="0" borderId="62" xfId="0" applyFont="1" applyFill="1" applyBorder="1" applyAlignment="1" applyProtection="1">
      <alignment horizontal="left" vertical="center"/>
      <protection/>
    </xf>
    <xf numFmtId="0" fontId="4" fillId="0" borderId="19" xfId="0" applyFont="1" applyFill="1" applyBorder="1" applyAlignment="1" applyProtection="1">
      <alignment horizontal="left" vertical="center" indent="1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2" fillId="0" borderId="61" xfId="0" applyFont="1" applyBorder="1" applyAlignment="1" applyProtection="1">
      <alignment horizontal="left" vertical="center"/>
      <protection locked="0"/>
    </xf>
    <xf numFmtId="0" fontId="14" fillId="0" borderId="61" xfId="0" applyFont="1" applyBorder="1" applyAlignment="1" applyProtection="1">
      <alignment horizontal="left" vertical="center"/>
      <protection locked="0"/>
    </xf>
    <xf numFmtId="0" fontId="14" fillId="0" borderId="72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4" fillId="0" borderId="43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0" fontId="42" fillId="0" borderId="20" xfId="0" applyFont="1" applyFill="1" applyBorder="1" applyAlignment="1" applyProtection="1">
      <alignment horizontal="left"/>
      <protection locked="0"/>
    </xf>
    <xf numFmtId="0" fontId="4" fillId="0" borderId="25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vertical="center"/>
      <protection locked="0"/>
    </xf>
    <xf numFmtId="0" fontId="12" fillId="0" borderId="16" xfId="0" applyFont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45" xfId="0" applyFont="1" applyFill="1" applyBorder="1" applyAlignment="1" applyProtection="1">
      <alignment/>
      <protection locked="0"/>
    </xf>
    <xf numFmtId="0" fontId="14" fillId="0" borderId="31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14" fillId="0" borderId="7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13" fillId="0" borderId="20" xfId="0" applyFont="1" applyFill="1" applyBorder="1" applyAlignment="1" applyProtection="1">
      <alignment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4" fillId="0" borderId="59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20" xfId="0" applyFont="1" applyFill="1" applyBorder="1" applyAlignment="1" applyProtection="1">
      <alignment horizontal="left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3" fillId="0" borderId="36" xfId="0" applyFont="1" applyFill="1" applyBorder="1" applyAlignment="1" applyProtection="1">
      <alignment horizontal="center" vertical="center"/>
      <protection locked="0"/>
    </xf>
    <xf numFmtId="0" fontId="14" fillId="0" borderId="39" xfId="0" applyFont="1" applyFill="1" applyBorder="1" applyAlignment="1" applyProtection="1">
      <alignment horizontal="center" vertical="center"/>
      <protection locked="0"/>
    </xf>
    <xf numFmtId="0" fontId="46" fillId="0" borderId="22" xfId="0" applyFont="1" applyFill="1" applyBorder="1" applyAlignment="1" applyProtection="1">
      <alignment horizontal="center" vertical="center"/>
      <protection locked="0"/>
    </xf>
    <xf numFmtId="0" fontId="46" fillId="0" borderId="49" xfId="0" applyFont="1" applyFill="1" applyBorder="1" applyAlignment="1" applyProtection="1">
      <alignment horizontal="center" vertical="center"/>
      <protection locked="0"/>
    </xf>
    <xf numFmtId="0" fontId="46" fillId="0" borderId="28" xfId="0" applyFont="1" applyFill="1" applyBorder="1" applyAlignment="1" applyProtection="1">
      <alignment horizontal="center" vertical="center"/>
      <protection locked="0"/>
    </xf>
    <xf numFmtId="49" fontId="3" fillId="4" borderId="11" xfId="0" applyNumberFormat="1" applyFont="1" applyFill="1" applyBorder="1" applyAlignment="1" applyProtection="1">
      <alignment horizontal="left" vertical="center"/>
      <protection locked="0"/>
    </xf>
    <xf numFmtId="0" fontId="4" fillId="4" borderId="0" xfId="0" applyFont="1" applyFill="1" applyAlignment="1" applyProtection="1">
      <alignment vertical="center"/>
      <protection locked="0"/>
    </xf>
    <xf numFmtId="0" fontId="4" fillId="4" borderId="21" xfId="0" applyFont="1" applyFill="1" applyBorder="1" applyAlignment="1" applyProtection="1">
      <alignment vertical="center"/>
      <protection locked="0"/>
    </xf>
    <xf numFmtId="0" fontId="4" fillId="4" borderId="20" xfId="0" applyFont="1" applyFill="1" applyBorder="1" applyAlignment="1" applyProtection="1">
      <alignment vertical="center"/>
      <protection locked="0"/>
    </xf>
    <xf numFmtId="0" fontId="0" fillId="4" borderId="0" xfId="0" applyFill="1" applyAlignment="1" applyProtection="1">
      <alignment/>
      <protection locked="0"/>
    </xf>
    <xf numFmtId="1" fontId="3" fillId="0" borderId="26" xfId="0" applyNumberFormat="1" applyFont="1" applyFill="1" applyBorder="1" applyAlignment="1" applyProtection="1">
      <alignment vertical="center"/>
      <protection/>
    </xf>
    <xf numFmtId="1" fontId="3" fillId="0" borderId="43" xfId="0" applyNumberFormat="1" applyFont="1" applyFill="1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14" fillId="4" borderId="10" xfId="0" applyFont="1" applyFill="1" applyBorder="1" applyAlignment="1" applyProtection="1">
      <alignment horizontal="left" vertical="center" indent="1"/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25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1" fontId="3" fillId="0" borderId="18" xfId="0" applyNumberFormat="1" applyFont="1" applyFill="1" applyBorder="1" applyAlignment="1" applyProtection="1">
      <alignment vertical="center"/>
      <protection/>
    </xf>
    <xf numFmtId="1" fontId="3" fillId="0" borderId="69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 locked="0"/>
    </xf>
    <xf numFmtId="49" fontId="3" fillId="0" borderId="71" xfId="0" applyNumberFormat="1" applyFont="1" applyFill="1" applyBorder="1" applyAlignment="1" applyProtection="1">
      <alignment horizontal="left" vertical="center"/>
      <protection locked="0"/>
    </xf>
    <xf numFmtId="0" fontId="14" fillId="0" borderId="26" xfId="0" applyFont="1" applyFill="1" applyBorder="1" applyAlignment="1" applyProtection="1">
      <alignment horizontal="left" vertical="center"/>
      <protection locked="0"/>
    </xf>
    <xf numFmtId="0" fontId="3" fillId="0" borderId="71" xfId="0" applyFont="1" applyFill="1" applyBorder="1" applyAlignment="1" applyProtection="1">
      <alignment horizontal="left" vertical="center"/>
      <protection/>
    </xf>
    <xf numFmtId="0" fontId="14" fillId="0" borderId="26" xfId="0" applyFont="1" applyFill="1" applyBorder="1" applyAlignment="1" applyProtection="1">
      <alignment horizontal="left" vertical="center"/>
      <protection/>
    </xf>
    <xf numFmtId="49" fontId="3" fillId="0" borderId="38" xfId="0" applyNumberFormat="1" applyFont="1" applyFill="1" applyBorder="1" applyAlignment="1" applyProtection="1">
      <alignment vertical="center"/>
      <protection/>
    </xf>
    <xf numFmtId="49" fontId="3" fillId="0" borderId="71" xfId="0" applyNumberFormat="1" applyFont="1" applyFill="1" applyBorder="1" applyAlignment="1" applyProtection="1">
      <alignment horizontal="left" vertical="center"/>
      <protection/>
    </xf>
    <xf numFmtId="49" fontId="3" fillId="0" borderId="54" xfId="0" applyNumberFormat="1" applyFont="1" applyFill="1" applyBorder="1" applyAlignment="1" applyProtection="1">
      <alignment horizontal="left" vertical="center"/>
      <protection locked="0"/>
    </xf>
    <xf numFmtId="0" fontId="3" fillId="0" borderId="54" xfId="0" applyFont="1" applyFill="1" applyBorder="1" applyAlignment="1" applyProtection="1">
      <alignment horizontal="left" vertical="center"/>
      <protection/>
    </xf>
    <xf numFmtId="49" fontId="3" fillId="4" borderId="53" xfId="0" applyNumberFormat="1" applyFont="1" applyFill="1" applyBorder="1" applyAlignment="1" applyProtection="1">
      <alignment horizontal="left" vertical="center"/>
      <protection locked="0"/>
    </xf>
    <xf numFmtId="0" fontId="3" fillId="0" borderId="53" xfId="0" applyFont="1" applyFill="1" applyBorder="1" applyAlignment="1" applyProtection="1">
      <alignment horizontal="left" vertical="center"/>
      <protection/>
    </xf>
    <xf numFmtId="0" fontId="14" fillId="0" borderId="23" xfId="0" applyFont="1" applyFill="1" applyBorder="1" applyAlignment="1" applyProtection="1">
      <alignment horizontal="left" vertical="center"/>
      <protection/>
    </xf>
    <xf numFmtId="49" fontId="3" fillId="0" borderId="53" xfId="0" applyNumberFormat="1" applyFont="1" applyFill="1" applyBorder="1" applyAlignment="1" applyProtection="1">
      <alignment horizontal="left" vertical="center"/>
      <protection/>
    </xf>
    <xf numFmtId="1" fontId="4" fillId="0" borderId="36" xfId="0" applyNumberFormat="1" applyFont="1" applyFill="1" applyBorder="1" applyAlignment="1" applyProtection="1">
      <alignment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14" fillId="0" borderId="18" xfId="0" applyFont="1" applyFill="1" applyBorder="1" applyAlignment="1" applyProtection="1" quotePrefix="1">
      <alignment horizontal="left" vertical="center" indent="2"/>
      <protection locked="0"/>
    </xf>
    <xf numFmtId="49" fontId="3" fillId="0" borderId="25" xfId="0" applyNumberFormat="1" applyFont="1" applyFill="1" applyBorder="1" applyAlignment="1" applyProtection="1">
      <alignment horizontal="center" vertical="center"/>
      <protection locked="0"/>
    </xf>
    <xf numFmtId="0" fontId="14" fillId="0" borderId="19" xfId="0" applyFont="1" applyFill="1" applyBorder="1" applyAlignment="1" applyProtection="1" quotePrefix="1">
      <alignment horizontal="left" vertical="center" indent="2"/>
      <protection/>
    </xf>
    <xf numFmtId="49" fontId="3" fillId="4" borderId="25" xfId="0" applyNumberFormat="1" applyFont="1" applyFill="1" applyBorder="1" applyAlignment="1" applyProtection="1">
      <alignment horizontal="center" vertical="center"/>
      <protection locked="0"/>
    </xf>
    <xf numFmtId="3" fontId="3" fillId="4" borderId="0" xfId="0" applyNumberFormat="1" applyFont="1" applyFill="1" applyBorder="1" applyAlignment="1" applyProtection="1">
      <alignment vertical="center"/>
      <protection/>
    </xf>
    <xf numFmtId="49" fontId="3" fillId="4" borderId="13" xfId="0" applyNumberFormat="1" applyFont="1" applyFill="1" applyBorder="1" applyAlignment="1" applyProtection="1">
      <alignment horizontal="left" vertical="center"/>
      <protection locked="0"/>
    </xf>
    <xf numFmtId="49" fontId="3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70" xfId="0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 locked="0"/>
    </xf>
    <xf numFmtId="3" fontId="3" fillId="0" borderId="41" xfId="0" applyNumberFormat="1" applyFont="1" applyFill="1" applyBorder="1" applyAlignment="1" applyProtection="1">
      <alignment horizontal="right" vertical="center" wrapText="1"/>
      <protection/>
    </xf>
    <xf numFmtId="0" fontId="14" fillId="0" borderId="47" xfId="0" applyFont="1" applyFill="1" applyBorder="1" applyAlignment="1" applyProtection="1">
      <alignment horizontal="left" vertical="center"/>
      <protection/>
    </xf>
    <xf numFmtId="49" fontId="3" fillId="0" borderId="17" xfId="0" applyNumberFormat="1" applyFont="1" applyFill="1" applyBorder="1" applyAlignment="1" applyProtection="1">
      <alignment horizontal="left" vertical="center"/>
      <protection locked="0"/>
    </xf>
    <xf numFmtId="0" fontId="3" fillId="0" borderId="37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14" fillId="20" borderId="70" xfId="0" applyFont="1" applyFill="1" applyBorder="1" applyAlignment="1" applyProtection="1">
      <alignment vertical="center"/>
      <protection locked="0"/>
    </xf>
    <xf numFmtId="0" fontId="14" fillId="20" borderId="16" xfId="0" applyFont="1" applyFill="1" applyBorder="1" applyAlignment="1" applyProtection="1">
      <alignment vertical="center"/>
      <protection locked="0"/>
    </xf>
    <xf numFmtId="0" fontId="14" fillId="20" borderId="45" xfId="0" applyFont="1" applyFill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14" fillId="4" borderId="13" xfId="0" applyFont="1" applyFill="1" applyBorder="1" applyAlignment="1" applyProtection="1">
      <alignment horizontal="left" vertical="center"/>
      <protection locked="0"/>
    </xf>
    <xf numFmtId="0" fontId="4" fillId="4" borderId="25" xfId="0" applyFont="1" applyFill="1" applyBorder="1" applyAlignment="1" applyProtection="1">
      <alignment vertical="center"/>
      <protection/>
    </xf>
    <xf numFmtId="1" fontId="4" fillId="0" borderId="59" xfId="0" applyNumberFormat="1" applyFont="1" applyFill="1" applyBorder="1" applyAlignment="1" applyProtection="1">
      <alignment horizontal="right" vertical="center"/>
      <protection/>
    </xf>
    <xf numFmtId="0" fontId="14" fillId="0" borderId="20" xfId="0" applyFont="1" applyFill="1" applyBorder="1" applyAlignment="1" applyProtection="1">
      <alignment horizontal="lef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20" borderId="25" xfId="0" applyFont="1" applyFill="1" applyBorder="1" applyAlignment="1" applyProtection="1">
      <alignment vertical="center"/>
      <protection locked="0"/>
    </xf>
    <xf numFmtId="0" fontId="4" fillId="20" borderId="0" xfId="0" applyFont="1" applyFill="1" applyAlignment="1" applyProtection="1">
      <alignment vertical="center"/>
      <protection locked="0"/>
    </xf>
    <xf numFmtId="1" fontId="4" fillId="0" borderId="62" xfId="0" applyNumberFormat="1" applyFont="1" applyFill="1" applyBorder="1" applyAlignment="1" applyProtection="1">
      <alignment vertical="center"/>
      <protection/>
    </xf>
    <xf numFmtId="0" fontId="6" fillId="0" borderId="15" xfId="60" applyFont="1" applyFill="1" applyBorder="1" applyAlignment="1" applyProtection="1">
      <alignment horizontal="center" vertical="center"/>
      <protection/>
    </xf>
    <xf numFmtId="0" fontId="6" fillId="0" borderId="32" xfId="60" applyFont="1" applyFill="1" applyBorder="1" applyAlignment="1" applyProtection="1">
      <alignment horizontal="center" vertical="center"/>
      <protection/>
    </xf>
    <xf numFmtId="0" fontId="6" fillId="0" borderId="55" xfId="60" applyFont="1" applyFill="1" applyBorder="1" applyAlignment="1" applyProtection="1">
      <alignment horizontal="center" vertical="center"/>
      <protection/>
    </xf>
    <xf numFmtId="0" fontId="6" fillId="0" borderId="13" xfId="6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/>
    </xf>
    <xf numFmtId="0" fontId="4" fillId="20" borderId="0" xfId="0" applyFont="1" applyFill="1" applyAlignment="1" applyProtection="1">
      <alignment vertical="center"/>
      <protection locked="0"/>
    </xf>
    <xf numFmtId="0" fontId="4" fillId="4" borderId="40" xfId="0" applyFont="1" applyFill="1" applyBorder="1" applyAlignment="1" applyProtection="1">
      <alignment vertical="center"/>
      <protection locked="0"/>
    </xf>
    <xf numFmtId="0" fontId="0" fillId="20" borderId="0" xfId="0" applyFill="1" applyAlignment="1" applyProtection="1">
      <alignment/>
      <protection locked="0"/>
    </xf>
    <xf numFmtId="0" fontId="6" fillId="0" borderId="53" xfId="58" applyFont="1" applyFill="1" applyBorder="1" applyAlignment="1" applyProtection="1">
      <alignment vertical="center"/>
      <protection/>
    </xf>
    <xf numFmtId="0" fontId="6" fillId="0" borderId="40" xfId="58" applyFont="1" applyFill="1" applyBorder="1" applyAlignment="1" applyProtection="1">
      <alignment vertical="center"/>
      <protection/>
    </xf>
    <xf numFmtId="0" fontId="3" fillId="20" borderId="0" xfId="0" applyFont="1" applyFill="1" applyBorder="1" applyAlignment="1" applyProtection="1">
      <alignment horizontal="center" vertical="center"/>
      <protection locked="0"/>
    </xf>
    <xf numFmtId="0" fontId="3" fillId="20" borderId="25" xfId="0" applyFont="1" applyFill="1" applyBorder="1" applyAlignment="1" applyProtection="1">
      <alignment horizontal="center" vertical="center"/>
      <protection locked="0"/>
    </xf>
    <xf numFmtId="0" fontId="4" fillId="20" borderId="0" xfId="0" applyFont="1" applyFill="1" applyBorder="1" applyAlignment="1" applyProtection="1">
      <alignment horizontal="center" vertical="center"/>
      <protection locked="0"/>
    </xf>
    <xf numFmtId="0" fontId="4" fillId="20" borderId="0" xfId="0" applyFont="1" applyFill="1" applyAlignment="1" applyProtection="1">
      <alignment horizontal="center" vertical="center"/>
      <protection locked="0"/>
    </xf>
    <xf numFmtId="0" fontId="6" fillId="0" borderId="11" xfId="58" applyFont="1" applyFill="1" applyBorder="1" applyAlignment="1" applyProtection="1">
      <alignment vertical="center"/>
      <protection/>
    </xf>
    <xf numFmtId="0" fontId="6" fillId="0" borderId="12" xfId="58" applyFont="1" applyFill="1" applyBorder="1" applyAlignment="1" applyProtection="1">
      <alignment vertical="center"/>
      <protection/>
    </xf>
    <xf numFmtId="0" fontId="6" fillId="0" borderId="38" xfId="58" applyFont="1" applyFill="1" applyBorder="1" applyAlignment="1" applyProtection="1">
      <alignment vertical="center"/>
      <protection/>
    </xf>
    <xf numFmtId="0" fontId="3" fillId="20" borderId="25" xfId="0" applyFont="1" applyFill="1" applyBorder="1" applyAlignment="1" applyProtection="1">
      <alignment horizontal="center" vertical="center" wrapText="1"/>
      <protection locked="0"/>
    </xf>
    <xf numFmtId="0" fontId="6" fillId="0" borderId="12" xfId="58" applyFont="1" applyFill="1" applyBorder="1" applyAlignment="1" applyProtection="1">
      <alignment horizontal="left" vertical="center"/>
      <protection/>
    </xf>
    <xf numFmtId="0" fontId="6" fillId="0" borderId="23" xfId="58" applyFont="1" applyFill="1" applyBorder="1" applyAlignment="1" applyProtection="1">
      <alignment horizontal="left" vertical="center"/>
      <protection/>
    </xf>
    <xf numFmtId="0" fontId="6" fillId="0" borderId="20" xfId="58" applyFont="1" applyFill="1" applyBorder="1" applyAlignment="1" applyProtection="1">
      <alignment vertical="center"/>
      <protection/>
    </xf>
    <xf numFmtId="49" fontId="3" fillId="20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38" xfId="58" applyFont="1" applyFill="1" applyBorder="1" applyAlignment="1" applyProtection="1">
      <alignment horizontal="left" vertical="center"/>
      <protection/>
    </xf>
    <xf numFmtId="0" fontId="6" fillId="0" borderId="53" xfId="58" applyFont="1" applyFill="1" applyBorder="1" applyAlignment="1" applyProtection="1">
      <alignment horizontal="left" vertical="center"/>
      <protection/>
    </xf>
    <xf numFmtId="0" fontId="6" fillId="0" borderId="30" xfId="60" applyFont="1" applyFill="1" applyBorder="1" applyAlignment="1" applyProtection="1">
      <alignment horizontal="left" vertical="center"/>
      <protection locked="0"/>
    </xf>
    <xf numFmtId="0" fontId="6" fillId="0" borderId="74" xfId="58" applyFont="1" applyFill="1" applyBorder="1" applyAlignment="1" applyProtection="1">
      <alignment horizontal="left" vertical="center"/>
      <protection/>
    </xf>
    <xf numFmtId="0" fontId="14" fillId="0" borderId="10" xfId="0" applyFont="1" applyFill="1" applyBorder="1" applyAlignment="1" applyProtection="1">
      <alignment horizontal="left" vertical="center"/>
      <protection/>
    </xf>
    <xf numFmtId="1" fontId="3" fillId="0" borderId="26" xfId="0" applyNumberFormat="1" applyFont="1" applyFill="1" applyBorder="1" applyAlignment="1" applyProtection="1">
      <alignment vertical="center"/>
      <protection/>
    </xf>
    <xf numFmtId="1" fontId="3" fillId="0" borderId="43" xfId="0" applyNumberFormat="1" applyFont="1" applyFill="1" applyBorder="1" applyAlignment="1" applyProtection="1">
      <alignment vertical="center"/>
      <protection/>
    </xf>
    <xf numFmtId="1" fontId="13" fillId="0" borderId="49" xfId="0" applyNumberFormat="1" applyFont="1" applyFill="1" applyBorder="1" applyAlignment="1" applyProtection="1">
      <alignment horizontal="right" vertical="center"/>
      <protection/>
    </xf>
    <xf numFmtId="0" fontId="4" fillId="4" borderId="0" xfId="0" applyFont="1" applyFill="1" applyAlignment="1" applyProtection="1">
      <alignment/>
      <protection/>
    </xf>
    <xf numFmtId="1" fontId="4" fillId="0" borderId="10" xfId="0" applyNumberFormat="1" applyFont="1" applyFill="1" applyBorder="1" applyAlignment="1" applyProtection="1">
      <alignment vertical="center"/>
      <protection/>
    </xf>
    <xf numFmtId="1" fontId="4" fillId="0" borderId="50" xfId="0" applyNumberFormat="1" applyFont="1" applyFill="1" applyBorder="1" applyAlignment="1" applyProtection="1">
      <alignment vertical="center"/>
      <protection/>
    </xf>
    <xf numFmtId="1" fontId="3" fillId="0" borderId="18" xfId="0" applyNumberFormat="1" applyFont="1" applyFill="1" applyBorder="1" applyAlignment="1" applyProtection="1">
      <alignment vertical="center"/>
      <protection/>
    </xf>
    <xf numFmtId="1" fontId="3" fillId="0" borderId="69" xfId="0" applyNumberFormat="1" applyFont="1" applyFill="1" applyBorder="1" applyAlignment="1" applyProtection="1">
      <alignment vertical="center"/>
      <protection/>
    </xf>
    <xf numFmtId="49" fontId="3" fillId="0" borderId="75" xfId="0" applyNumberFormat="1" applyFont="1" applyFill="1" applyBorder="1" applyAlignment="1" applyProtection="1">
      <alignment horizontal="left" vertical="center"/>
      <protection locked="0"/>
    </xf>
    <xf numFmtId="49" fontId="3" fillId="0" borderId="76" xfId="0" applyNumberFormat="1" applyFont="1" applyFill="1" applyBorder="1" applyAlignment="1" applyProtection="1">
      <alignment horizontal="left" vertical="center"/>
      <protection locked="0"/>
    </xf>
    <xf numFmtId="1" fontId="4" fillId="0" borderId="18" xfId="0" applyNumberFormat="1" applyFont="1" applyFill="1" applyBorder="1" applyAlignment="1" applyProtection="1">
      <alignment vertical="center"/>
      <protection/>
    </xf>
    <xf numFmtId="1" fontId="4" fillId="0" borderId="6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 applyProtection="1" quotePrefix="1">
      <alignment horizontal="left" vertical="center" indent="2"/>
      <protection/>
    </xf>
    <xf numFmtId="0" fontId="13" fillId="4" borderId="49" xfId="0" applyFont="1" applyFill="1" applyBorder="1" applyAlignment="1" applyProtection="1">
      <alignment horizontal="center" vertical="center"/>
      <protection locked="0"/>
    </xf>
    <xf numFmtId="0" fontId="14" fillId="0" borderId="47" xfId="0" applyFont="1" applyFill="1" applyBorder="1" applyAlignment="1" applyProtection="1">
      <alignment horizontal="left" vertical="center"/>
      <protection/>
    </xf>
    <xf numFmtId="1" fontId="4" fillId="0" borderId="19" xfId="0" applyNumberFormat="1" applyFont="1" applyFill="1" applyBorder="1" applyAlignment="1" applyProtection="1">
      <alignment vertical="center"/>
      <protection/>
    </xf>
    <xf numFmtId="1" fontId="4" fillId="0" borderId="52" xfId="0" applyNumberFormat="1" applyFont="1" applyFill="1" applyBorder="1" applyAlignment="1" applyProtection="1">
      <alignment vertical="center"/>
      <protection/>
    </xf>
    <xf numFmtId="0" fontId="4" fillId="0" borderId="37" xfId="0" applyFont="1" applyFill="1" applyBorder="1" applyAlignment="1" applyProtection="1">
      <alignment vertical="center"/>
      <protection locked="0"/>
    </xf>
    <xf numFmtId="0" fontId="3" fillId="0" borderId="55" xfId="0" applyFont="1" applyFill="1" applyBorder="1" applyAlignment="1" applyProtection="1">
      <alignment horizontal="center"/>
      <protection locked="0"/>
    </xf>
    <xf numFmtId="0" fontId="3" fillId="0" borderId="55" xfId="0" applyFont="1" applyFill="1" applyBorder="1" applyAlignment="1" applyProtection="1">
      <alignment/>
      <protection locked="0"/>
    </xf>
    <xf numFmtId="0" fontId="3" fillId="0" borderId="73" xfId="0" applyFont="1" applyFill="1" applyBorder="1" applyAlignment="1" applyProtection="1">
      <alignment/>
      <protection locked="0"/>
    </xf>
    <xf numFmtId="0" fontId="3" fillId="0" borderId="59" xfId="0" applyFont="1" applyFill="1" applyBorder="1" applyAlignment="1" applyProtection="1">
      <alignment horizontal="center"/>
      <protection locked="0"/>
    </xf>
    <xf numFmtId="0" fontId="3" fillId="20" borderId="11" xfId="0" applyFont="1" applyFill="1" applyBorder="1" applyAlignment="1" applyProtection="1">
      <alignment vertical="center"/>
      <protection locked="0"/>
    </xf>
    <xf numFmtId="0" fontId="3" fillId="20" borderId="10" xfId="0" applyFont="1" applyFill="1" applyBorder="1" applyAlignment="1" applyProtection="1">
      <alignment vertical="center"/>
      <protection locked="0"/>
    </xf>
    <xf numFmtId="0" fontId="3" fillId="20" borderId="0" xfId="0" applyFont="1" applyFill="1" applyAlignment="1" applyProtection="1">
      <alignment vertical="center"/>
      <protection locked="0"/>
    </xf>
    <xf numFmtId="0" fontId="3" fillId="4" borderId="53" xfId="0" applyFont="1" applyFill="1" applyBorder="1" applyAlignment="1" applyProtection="1">
      <alignment horizontal="left" vertical="center"/>
      <protection locked="0"/>
    </xf>
    <xf numFmtId="0" fontId="3" fillId="4" borderId="16" xfId="0" applyFont="1" applyFill="1" applyBorder="1" applyAlignment="1" applyProtection="1">
      <alignment horizontal="left" vertical="center"/>
      <protection locked="0"/>
    </xf>
    <xf numFmtId="0" fontId="3" fillId="4" borderId="21" xfId="0" applyFont="1" applyFill="1" applyBorder="1" applyAlignment="1" applyProtection="1">
      <alignment horizontal="left" vertical="center"/>
      <protection locked="0"/>
    </xf>
    <xf numFmtId="0" fontId="4" fillId="4" borderId="23" xfId="0" applyFont="1" applyFill="1" applyBorder="1" applyAlignment="1" applyProtection="1">
      <alignment horizontal="center" vertical="center"/>
      <protection locked="0"/>
    </xf>
    <xf numFmtId="1" fontId="4" fillId="0" borderId="23" xfId="0" applyNumberFormat="1" applyFont="1" applyFill="1" applyBorder="1" applyAlignment="1" applyProtection="1">
      <alignment horizontal="right" vertical="center"/>
      <protection locked="0"/>
    </xf>
    <xf numFmtId="1" fontId="4" fillId="0" borderId="24" xfId="0" applyNumberFormat="1" applyFont="1" applyFill="1" applyBorder="1" applyAlignment="1" applyProtection="1">
      <alignment horizontal="right" vertical="center"/>
      <protection locked="0"/>
    </xf>
    <xf numFmtId="0" fontId="3" fillId="4" borderId="11" xfId="0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 applyProtection="1">
      <alignment horizontal="left" vertical="center" indent="1"/>
      <protection locked="0"/>
    </xf>
    <xf numFmtId="0" fontId="3" fillId="4" borderId="25" xfId="0" applyFont="1" applyFill="1" applyBorder="1" applyAlignment="1" applyProtection="1">
      <alignment horizontal="left" vertical="center"/>
      <protection locked="0"/>
    </xf>
    <xf numFmtId="0" fontId="3" fillId="4" borderId="12" xfId="0" applyFont="1" applyFill="1" applyBorder="1" applyAlignment="1" applyProtection="1">
      <alignment horizontal="left" vertical="center"/>
      <protection locked="0"/>
    </xf>
    <xf numFmtId="0" fontId="3" fillId="4" borderId="49" xfId="0" applyFont="1" applyFill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40" xfId="0" applyFont="1" applyFill="1" applyBorder="1" applyAlignment="1" applyProtection="1">
      <alignment horizontal="center" vertical="center"/>
      <protection locked="0"/>
    </xf>
    <xf numFmtId="184" fontId="36" fillId="0" borderId="26" xfId="0" applyNumberFormat="1" applyFont="1" applyFill="1" applyBorder="1" applyAlignment="1" applyProtection="1">
      <alignment horizontal="right" vertical="center"/>
      <protection locked="0"/>
    </xf>
    <xf numFmtId="184" fontId="36" fillId="0" borderId="40" xfId="0" applyNumberFormat="1" applyFont="1" applyFill="1" applyBorder="1" applyAlignment="1" applyProtection="1">
      <alignment horizontal="right" vertical="center"/>
      <protection locked="0"/>
    </xf>
    <xf numFmtId="184" fontId="36" fillId="0" borderId="50" xfId="0" applyNumberFormat="1" applyFont="1" applyFill="1" applyBorder="1" applyAlignment="1" applyProtection="1">
      <alignment horizontal="right" vertical="center"/>
      <protection locked="0"/>
    </xf>
    <xf numFmtId="184" fontId="36" fillId="0" borderId="20" xfId="0" applyNumberFormat="1" applyFont="1" applyFill="1" applyBorder="1" applyAlignment="1" applyProtection="1">
      <alignment horizontal="right" vertical="center"/>
      <protection locked="0"/>
    </xf>
    <xf numFmtId="0" fontId="4" fillId="0" borderId="67" xfId="0" applyFont="1" applyFill="1" applyBorder="1" applyAlignment="1" applyProtection="1">
      <alignment horizontal="center" vertical="center"/>
      <protection locked="0"/>
    </xf>
    <xf numFmtId="184" fontId="36" fillId="0" borderId="34" xfId="0" applyNumberFormat="1" applyFont="1" applyFill="1" applyBorder="1" applyAlignment="1" applyProtection="1">
      <alignment horizontal="right" vertical="center"/>
      <protection locked="0"/>
    </xf>
    <xf numFmtId="184" fontId="36" fillId="0" borderId="52" xfId="0" applyNumberFormat="1" applyFont="1" applyFill="1" applyBorder="1" applyAlignment="1" applyProtection="1">
      <alignment horizontal="right" vertical="center"/>
      <protection locked="0"/>
    </xf>
    <xf numFmtId="0" fontId="45" fillId="0" borderId="0" xfId="0" applyFont="1" applyAlignment="1" applyProtection="1">
      <alignment vertical="center"/>
      <protection/>
    </xf>
    <xf numFmtId="0" fontId="43" fillId="0" borderId="0" xfId="0" applyFont="1" applyFill="1" applyAlignment="1" applyProtection="1" quotePrefix="1">
      <alignment horizontal="left"/>
      <protection/>
    </xf>
    <xf numFmtId="0" fontId="4" fillId="4" borderId="25" xfId="0" applyFont="1" applyFill="1" applyBorder="1" applyAlignment="1" applyProtection="1">
      <alignment vertical="center"/>
      <protection locked="0"/>
    </xf>
    <xf numFmtId="0" fontId="4" fillId="4" borderId="11" xfId="0" applyFont="1" applyFill="1" applyBorder="1" applyAlignment="1" applyProtection="1">
      <alignment vertical="center"/>
      <protection locked="0"/>
    </xf>
    <xf numFmtId="3" fontId="3" fillId="0" borderId="28" xfId="0" applyNumberFormat="1" applyFont="1" applyFill="1" applyBorder="1" applyAlignment="1" applyProtection="1">
      <alignment horizontal="right" vertical="center" wrapText="1"/>
      <protection/>
    </xf>
    <xf numFmtId="3" fontId="3" fillId="0" borderId="38" xfId="0" applyNumberFormat="1" applyFont="1" applyFill="1" applyBorder="1" applyAlignment="1" applyProtection="1">
      <alignment horizontal="right" vertical="center" wrapText="1"/>
      <protection/>
    </xf>
    <xf numFmtId="3" fontId="3" fillId="0" borderId="74" xfId="0" applyNumberFormat="1" applyFont="1" applyFill="1" applyBorder="1" applyAlignment="1" applyProtection="1">
      <alignment horizontal="right" vertical="center" wrapText="1"/>
      <protection/>
    </xf>
    <xf numFmtId="3" fontId="3" fillId="0" borderId="58" xfId="0" applyNumberFormat="1" applyFont="1" applyFill="1" applyBorder="1" applyAlignment="1" applyProtection="1">
      <alignment horizontal="right" vertical="center" wrapText="1"/>
      <protection/>
    </xf>
    <xf numFmtId="0" fontId="4" fillId="0" borderId="28" xfId="0" applyFont="1" applyFill="1" applyBorder="1" applyAlignment="1" applyProtection="1">
      <alignment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37" xfId="0" applyFont="1" applyFill="1" applyBorder="1" applyAlignment="1" applyProtection="1">
      <alignment/>
      <protection/>
    </xf>
    <xf numFmtId="3" fontId="3" fillId="0" borderId="67" xfId="0" applyNumberFormat="1" applyFont="1" applyFill="1" applyBorder="1" applyAlignment="1" applyProtection="1">
      <alignment horizontal="right" vertical="center" wrapText="1"/>
      <protection/>
    </xf>
    <xf numFmtId="0" fontId="4" fillId="0" borderId="15" xfId="0" applyFont="1" applyFill="1" applyBorder="1" applyAlignment="1" applyProtection="1">
      <alignment/>
      <protection/>
    </xf>
    <xf numFmtId="0" fontId="14" fillId="0" borderId="53" xfId="0" applyFont="1" applyFill="1" applyBorder="1" applyAlignment="1" applyProtection="1">
      <alignment horizontal="right" vertical="center"/>
      <protection/>
    </xf>
    <xf numFmtId="0" fontId="4" fillId="0" borderId="12" xfId="0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Border="1" applyAlignment="1" applyProtection="1" quotePrefix="1">
      <alignment horizontal="center" vertical="center"/>
      <protection locked="0"/>
    </xf>
    <xf numFmtId="184" fontId="5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 indent="1"/>
      <protection/>
    </xf>
    <xf numFmtId="1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 indent="1"/>
      <protection locked="0"/>
    </xf>
    <xf numFmtId="184" fontId="5" fillId="4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22" xfId="6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vertical="center"/>
      <protection locked="0"/>
    </xf>
    <xf numFmtId="0" fontId="14" fillId="0" borderId="23" xfId="0" applyFont="1" applyFill="1" applyBorder="1" applyAlignment="1" applyProtection="1">
      <alignment horizontal="left" vertical="center"/>
      <protection locked="0"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0" borderId="26" xfId="0" applyFont="1" applyFill="1" applyBorder="1" applyAlignment="1" applyProtection="1">
      <alignment horizontal="center" vertical="center"/>
      <protection locked="0"/>
    </xf>
    <xf numFmtId="49" fontId="3" fillId="0" borderId="26" xfId="0" applyNumberFormat="1" applyFont="1" applyFill="1" applyBorder="1" applyAlignment="1" applyProtection="1">
      <alignment horizontal="left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49" fontId="3" fillId="4" borderId="26" xfId="0" applyNumberFormat="1" applyFont="1" applyFill="1" applyBorder="1" applyAlignment="1" applyProtection="1">
      <alignment horizontal="left" vertical="center"/>
      <protection locked="0"/>
    </xf>
    <xf numFmtId="0" fontId="3" fillId="4" borderId="26" xfId="0" applyFont="1" applyFill="1" applyBorder="1" applyAlignment="1" applyProtection="1">
      <alignment horizontal="left" vertical="center"/>
      <protection locked="0"/>
    </xf>
    <xf numFmtId="0" fontId="3" fillId="4" borderId="11" xfId="0" applyFont="1" applyFill="1" applyBorder="1" applyAlignment="1" applyProtection="1">
      <alignment horizontal="left" vertical="center"/>
      <protection/>
    </xf>
    <xf numFmtId="0" fontId="4" fillId="4" borderId="10" xfId="0" applyFont="1" applyFill="1" applyBorder="1" applyAlignment="1" applyProtection="1">
      <alignment horizontal="left" vertical="center"/>
      <protection/>
    </xf>
    <xf numFmtId="0" fontId="4" fillId="4" borderId="23" xfId="0" applyFont="1" applyFill="1" applyBorder="1" applyAlignment="1" applyProtection="1">
      <alignment horizontal="center" vertical="center"/>
      <protection/>
    </xf>
    <xf numFmtId="1" fontId="4" fillId="4" borderId="10" xfId="0" applyNumberFormat="1" applyFont="1" applyFill="1" applyBorder="1" applyAlignment="1" applyProtection="1">
      <alignment vertical="center"/>
      <protection/>
    </xf>
    <xf numFmtId="1" fontId="4" fillId="4" borderId="50" xfId="0" applyNumberFormat="1" applyFont="1" applyFill="1" applyBorder="1" applyAlignment="1" applyProtection="1">
      <alignment vertical="center"/>
      <protection/>
    </xf>
    <xf numFmtId="49" fontId="3" fillId="4" borderId="76" xfId="0" applyNumberFormat="1" applyFont="1" applyFill="1" applyBorder="1" applyAlignment="1" applyProtection="1">
      <alignment horizontal="left" vertical="center"/>
      <protection locked="0"/>
    </xf>
    <xf numFmtId="0" fontId="4" fillId="4" borderId="23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 quotePrefix="1">
      <alignment horizontal="center" vertical="center"/>
      <protection locked="0"/>
    </xf>
    <xf numFmtId="0" fontId="18" fillId="0" borderId="0" xfId="0" applyFont="1" applyFill="1" applyAlignment="1" applyProtection="1">
      <alignment/>
      <protection/>
    </xf>
    <xf numFmtId="0" fontId="4" fillId="26" borderId="0" xfId="0" applyFont="1" applyFill="1" applyAlignment="1" applyProtection="1">
      <alignment/>
      <protection/>
    </xf>
    <xf numFmtId="0" fontId="4" fillId="7" borderId="0" xfId="0" applyFont="1" applyFill="1" applyAlignment="1" applyProtection="1">
      <alignment vertical="center"/>
      <protection/>
    </xf>
    <xf numFmtId="0" fontId="6" fillId="0" borderId="41" xfId="60" applyFont="1" applyFill="1" applyBorder="1" applyAlignment="1" applyProtection="1">
      <alignment horizontal="center" vertical="center"/>
      <protection/>
    </xf>
    <xf numFmtId="1" fontId="22" fillId="0" borderId="28" xfId="60" applyNumberFormat="1" applyFont="1" applyFill="1" applyBorder="1" applyAlignment="1" applyProtection="1">
      <alignment horizontal="right" vertical="center"/>
      <protection/>
    </xf>
    <xf numFmtId="1" fontId="22" fillId="0" borderId="41" xfId="60" applyNumberFormat="1" applyFont="1" applyFill="1" applyBorder="1" applyAlignment="1" applyProtection="1">
      <alignment horizontal="right" vertical="center"/>
      <protection/>
    </xf>
    <xf numFmtId="1" fontId="22" fillId="0" borderId="67" xfId="60" applyNumberFormat="1" applyFont="1" applyFill="1" applyBorder="1" applyAlignment="1" applyProtection="1">
      <alignment horizontal="right" vertical="center"/>
      <protection/>
    </xf>
    <xf numFmtId="0" fontId="8" fillId="0" borderId="38" xfId="0" applyFont="1" applyFill="1" applyBorder="1" applyAlignment="1" applyProtection="1">
      <alignment/>
      <protection/>
    </xf>
    <xf numFmtId="0" fontId="8" fillId="0" borderId="39" xfId="0" applyFont="1" applyFill="1" applyBorder="1" applyAlignment="1" applyProtection="1">
      <alignment/>
      <protection/>
    </xf>
    <xf numFmtId="0" fontId="4" fillId="0" borderId="38" xfId="0" applyFont="1" applyFill="1" applyBorder="1" applyAlignment="1" applyProtection="1">
      <alignment/>
      <protection/>
    </xf>
    <xf numFmtId="0" fontId="4" fillId="0" borderId="39" xfId="0" applyFont="1" applyFill="1" applyBorder="1" applyAlignment="1" applyProtection="1">
      <alignment/>
      <protection/>
    </xf>
    <xf numFmtId="0" fontId="4" fillId="7" borderId="38" xfId="0" applyFont="1" applyFill="1" applyBorder="1" applyAlignment="1" applyProtection="1">
      <alignment vertical="center"/>
      <protection/>
    </xf>
    <xf numFmtId="0" fontId="4" fillId="7" borderId="39" xfId="0" applyFont="1" applyFill="1" applyBorder="1" applyAlignment="1" applyProtection="1">
      <alignment vertical="center"/>
      <protection/>
    </xf>
    <xf numFmtId="0" fontId="4" fillId="7" borderId="74" xfId="0" applyFont="1" applyFill="1" applyBorder="1" applyAlignment="1" applyProtection="1">
      <alignment vertical="center"/>
      <protection/>
    </xf>
    <xf numFmtId="0" fontId="4" fillId="7" borderId="58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left" vertical="center" indent="2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14" fillId="0" borderId="29" xfId="0" applyFont="1" applyFill="1" applyBorder="1" applyAlignment="1" applyProtection="1">
      <alignment horizontal="center" vertical="center"/>
      <protection locked="0"/>
    </xf>
    <xf numFmtId="0" fontId="14" fillId="0" borderId="64" xfId="0" applyFont="1" applyFill="1" applyBorder="1" applyAlignment="1" applyProtection="1">
      <alignment horizontal="center" vertical="center"/>
      <protection locked="0"/>
    </xf>
    <xf numFmtId="49" fontId="3" fillId="0" borderId="41" xfId="0" applyNumberFormat="1" applyFont="1" applyFill="1" applyBorder="1" applyAlignment="1" applyProtection="1">
      <alignment horizontal="left" vertical="center"/>
      <protection locked="0"/>
    </xf>
    <xf numFmtId="49" fontId="3" fillId="4" borderId="77" xfId="0" applyNumberFormat="1" applyFont="1" applyFill="1" applyBorder="1" applyAlignment="1" applyProtection="1">
      <alignment horizontal="left" vertical="center"/>
      <protection locked="0"/>
    </xf>
    <xf numFmtId="0" fontId="3" fillId="0" borderId="72" xfId="0" applyFont="1" applyFill="1" applyBorder="1" applyAlignment="1" applyProtection="1">
      <alignment/>
      <protection locked="0"/>
    </xf>
    <xf numFmtId="0" fontId="3" fillId="0" borderId="43" xfId="0" applyFont="1" applyFill="1" applyBorder="1" applyAlignment="1" applyProtection="1">
      <alignment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42" fillId="0" borderId="54" xfId="0" applyFont="1" applyFill="1" applyBorder="1" applyAlignment="1" applyProtection="1">
      <alignment horizontal="left"/>
      <protection locked="0"/>
    </xf>
    <xf numFmtId="0" fontId="6" fillId="0" borderId="70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3" fillId="0" borderId="54" xfId="0" applyFont="1" applyFill="1" applyBorder="1" applyAlignment="1" applyProtection="1">
      <alignment horizontal="center" vertical="center"/>
      <protection locked="0"/>
    </xf>
    <xf numFmtId="0" fontId="14" fillId="4" borderId="11" xfId="0" applyFont="1" applyFill="1" applyBorder="1" applyAlignment="1" applyProtection="1">
      <alignment horizontal="left" vertical="center"/>
      <protection locked="0"/>
    </xf>
    <xf numFmtId="0" fontId="14" fillId="0" borderId="30" xfId="0" applyFont="1" applyFill="1" applyBorder="1" applyAlignment="1" applyProtection="1">
      <alignment horizontal="left" vertical="center" indent="1"/>
      <protection locked="0"/>
    </xf>
    <xf numFmtId="0" fontId="14" fillId="4" borderId="11" xfId="0" applyFont="1" applyFill="1" applyBorder="1" applyAlignment="1" applyProtection="1">
      <alignment horizontal="left" vertical="center" indent="1"/>
      <protection locked="0"/>
    </xf>
    <xf numFmtId="0" fontId="14" fillId="0" borderId="11" xfId="0" applyFont="1" applyFill="1" applyBorder="1" applyAlignment="1" applyProtection="1">
      <alignment horizontal="left" vertical="center" indent="2"/>
      <protection locked="0"/>
    </xf>
    <xf numFmtId="0" fontId="14" fillId="0" borderId="12" xfId="0" applyFont="1" applyFill="1" applyBorder="1" applyAlignment="1" applyProtection="1">
      <alignment horizontal="left" vertical="center" indent="3"/>
      <protection locked="0"/>
    </xf>
    <xf numFmtId="0" fontId="14" fillId="0" borderId="38" xfId="0" applyFont="1" applyFill="1" applyBorder="1" applyAlignment="1" applyProtection="1">
      <alignment horizontal="left" vertical="center"/>
      <protection locked="0"/>
    </xf>
    <xf numFmtId="0" fontId="14" fillId="0" borderId="53" xfId="0" applyFont="1" applyFill="1" applyBorder="1" applyAlignment="1" applyProtection="1">
      <alignment horizontal="left" vertical="center"/>
      <protection locked="0"/>
    </xf>
    <xf numFmtId="0" fontId="14" fillId="4" borderId="53" xfId="0" applyFont="1" applyFill="1" applyBorder="1" applyAlignment="1" applyProtection="1">
      <alignment horizontal="left" vertical="center"/>
      <protection locked="0"/>
    </xf>
    <xf numFmtId="0" fontId="14" fillId="0" borderId="11" xfId="0" applyFont="1" applyFill="1" applyBorder="1" applyAlignment="1" applyProtection="1">
      <alignment horizontal="left" vertical="center" indent="1"/>
      <protection locked="0"/>
    </xf>
    <xf numFmtId="0" fontId="14" fillId="0" borderId="12" xfId="0" applyFont="1" applyFill="1" applyBorder="1" applyAlignment="1" applyProtection="1">
      <alignment horizontal="left" vertical="center" indent="2"/>
      <protection locked="0"/>
    </xf>
    <xf numFmtId="0" fontId="14" fillId="0" borderId="30" xfId="0" applyFont="1" applyFill="1" applyBorder="1" applyAlignment="1" applyProtection="1">
      <alignment horizontal="left" vertical="center" indent="3"/>
      <protection locked="0"/>
    </xf>
    <xf numFmtId="0" fontId="14" fillId="0" borderId="11" xfId="0" applyFont="1" applyFill="1" applyBorder="1" applyAlignment="1" applyProtection="1" quotePrefix="1">
      <alignment horizontal="left" vertical="center" indent="1"/>
      <protection locked="0"/>
    </xf>
    <xf numFmtId="0" fontId="14" fillId="0" borderId="30" xfId="0" applyFont="1" applyFill="1" applyBorder="1" applyAlignment="1" applyProtection="1" quotePrefix="1">
      <alignment horizontal="left" vertical="center" indent="2"/>
      <protection locked="0"/>
    </xf>
    <xf numFmtId="0" fontId="14" fillId="0" borderId="30" xfId="0" applyFont="1" applyFill="1" applyBorder="1" applyAlignment="1" applyProtection="1">
      <alignment horizontal="left" vertical="center" indent="2"/>
      <protection locked="0"/>
    </xf>
    <xf numFmtId="0" fontId="14" fillId="0" borderId="12" xfId="0" applyFont="1" applyFill="1" applyBorder="1" applyAlignment="1" applyProtection="1">
      <alignment horizontal="left" vertical="center" indent="1"/>
      <protection locked="0"/>
    </xf>
    <xf numFmtId="0" fontId="14" fillId="4" borderId="74" xfId="0" applyFont="1" applyFill="1" applyBorder="1" applyAlignment="1" applyProtection="1">
      <alignment horizontal="left" vertical="center"/>
      <protection locked="0"/>
    </xf>
    <xf numFmtId="0" fontId="14" fillId="0" borderId="11" xfId="0" applyFont="1" applyFill="1" applyBorder="1" applyAlignment="1" applyProtection="1" quotePrefix="1">
      <alignment horizontal="left" vertical="center" indent="2"/>
      <protection locked="0"/>
    </xf>
    <xf numFmtId="0" fontId="14" fillId="0" borderId="56" xfId="0" applyFont="1" applyFill="1" applyBorder="1" applyAlignment="1" applyProtection="1">
      <alignment horizontal="left" vertical="center" indent="1"/>
      <protection locked="0"/>
    </xf>
    <xf numFmtId="0" fontId="13" fillId="0" borderId="19" xfId="0" applyFont="1" applyFill="1" applyBorder="1" applyAlignment="1" applyProtection="1">
      <alignment horizontal="center" vertical="center"/>
      <protection locked="0"/>
    </xf>
    <xf numFmtId="206" fontId="22" fillId="4" borderId="18" xfId="60" applyNumberFormat="1" applyFont="1" applyFill="1" applyBorder="1" applyAlignment="1" applyProtection="1">
      <alignment horizontal="right" vertical="center"/>
      <protection locked="0"/>
    </xf>
    <xf numFmtId="206" fontId="22" fillId="4" borderId="28" xfId="60" applyNumberFormat="1" applyFont="1" applyFill="1" applyBorder="1" applyAlignment="1" applyProtection="1">
      <alignment horizontal="right" vertical="center"/>
      <protection locked="0"/>
    </xf>
    <xf numFmtId="206" fontId="22" fillId="4" borderId="36" xfId="60" applyNumberFormat="1" applyFont="1" applyFill="1" applyBorder="1" applyAlignment="1" applyProtection="1">
      <alignment horizontal="right" vertical="center"/>
      <protection locked="0"/>
    </xf>
    <xf numFmtId="206" fontId="22" fillId="0" borderId="18" xfId="60" applyNumberFormat="1" applyFont="1" applyFill="1" applyBorder="1" applyAlignment="1" applyProtection="1">
      <alignment horizontal="right" vertical="center"/>
      <protection locked="0"/>
    </xf>
    <xf numFmtId="206" fontId="22" fillId="0" borderId="28" xfId="60" applyNumberFormat="1" applyFont="1" applyFill="1" applyBorder="1" applyAlignment="1" applyProtection="1">
      <alignment horizontal="right" vertical="center"/>
      <protection locked="0"/>
    </xf>
    <xf numFmtId="206" fontId="22" fillId="0" borderId="36" xfId="60" applyNumberFormat="1" applyFont="1" applyFill="1" applyBorder="1" applyAlignment="1" applyProtection="1">
      <alignment horizontal="right" vertical="center"/>
      <protection locked="0"/>
    </xf>
    <xf numFmtId="206" fontId="22" fillId="27" borderId="26" xfId="60" applyNumberFormat="1" applyFont="1" applyFill="1" applyBorder="1" applyAlignment="1" applyProtection="1">
      <alignment horizontal="right" vertical="center"/>
      <protection locked="0"/>
    </xf>
    <xf numFmtId="206" fontId="22" fillId="27" borderId="41" xfId="60" applyNumberFormat="1" applyFont="1" applyFill="1" applyBorder="1" applyAlignment="1" applyProtection="1">
      <alignment horizontal="right" vertical="center"/>
      <protection locked="0"/>
    </xf>
    <xf numFmtId="206" fontId="22" fillId="27" borderId="39" xfId="60" applyNumberFormat="1" applyFont="1" applyFill="1" applyBorder="1" applyAlignment="1" applyProtection="1">
      <alignment horizontal="right" vertical="center"/>
      <protection locked="0"/>
    </xf>
    <xf numFmtId="206" fontId="22" fillId="0" borderId="26" xfId="60" applyNumberFormat="1" applyFont="1" applyFill="1" applyBorder="1" applyAlignment="1" applyProtection="1">
      <alignment horizontal="right" vertical="center"/>
      <protection locked="0"/>
    </xf>
    <xf numFmtId="206" fontId="22" fillId="0" borderId="41" xfId="60" applyNumberFormat="1" applyFont="1" applyFill="1" applyBorder="1" applyAlignment="1" applyProtection="1">
      <alignment horizontal="right" vertical="center"/>
      <protection locked="0"/>
    </xf>
    <xf numFmtId="206" fontId="22" fillId="0" borderId="39" xfId="60" applyNumberFormat="1" applyFont="1" applyFill="1" applyBorder="1" applyAlignment="1" applyProtection="1">
      <alignment horizontal="right" vertical="center"/>
      <protection locked="0"/>
    </xf>
    <xf numFmtId="206" fontId="22" fillId="0" borderId="47" xfId="60" applyNumberFormat="1" applyFont="1" applyFill="1" applyBorder="1" applyAlignment="1" applyProtection="1">
      <alignment horizontal="right" vertical="center"/>
      <protection locked="0"/>
    </xf>
    <xf numFmtId="206" fontId="22" fillId="0" borderId="67" xfId="60" applyNumberFormat="1" applyFont="1" applyFill="1" applyBorder="1" applyAlignment="1" applyProtection="1">
      <alignment horizontal="right" vertical="center"/>
      <protection locked="0"/>
    </xf>
    <xf numFmtId="206" fontId="22" fillId="0" borderId="58" xfId="60" applyNumberFormat="1" applyFont="1" applyFill="1" applyBorder="1" applyAlignment="1" applyProtection="1">
      <alignment horizontal="right" vertical="center"/>
      <protection locked="0"/>
    </xf>
    <xf numFmtId="206" fontId="13" fillId="4" borderId="26" xfId="0" applyNumberFormat="1" applyFont="1" applyFill="1" applyBorder="1" applyAlignment="1" applyProtection="1">
      <alignment horizontal="right" vertical="center"/>
      <protection locked="0"/>
    </xf>
    <xf numFmtId="206" fontId="13" fillId="4" borderId="39" xfId="0" applyNumberFormat="1" applyFont="1" applyFill="1" applyBorder="1" applyAlignment="1" applyProtection="1">
      <alignment horizontal="right" vertical="center"/>
      <protection locked="0"/>
    </xf>
    <xf numFmtId="206" fontId="47" fillId="0" borderId="26" xfId="0" applyNumberFormat="1" applyFont="1" applyFill="1" applyBorder="1" applyAlignment="1" applyProtection="1">
      <alignment horizontal="right" vertical="center"/>
      <protection locked="0"/>
    </xf>
    <xf numFmtId="206" fontId="47" fillId="0" borderId="39" xfId="0" applyNumberFormat="1" applyFont="1" applyFill="1" applyBorder="1" applyAlignment="1" applyProtection="1">
      <alignment horizontal="right" vertical="center"/>
      <protection locked="0"/>
    </xf>
    <xf numFmtId="206" fontId="47" fillId="0" borderId="47" xfId="0" applyNumberFormat="1" applyFont="1" applyFill="1" applyBorder="1" applyAlignment="1" applyProtection="1">
      <alignment horizontal="right" vertical="center"/>
      <protection locked="0"/>
    </xf>
    <xf numFmtId="206" fontId="47" fillId="0" borderId="58" xfId="0" applyNumberFormat="1" applyFont="1" applyFill="1" applyBorder="1" applyAlignment="1" applyProtection="1">
      <alignment horizontal="right" vertical="center"/>
      <protection locked="0"/>
    </xf>
    <xf numFmtId="206" fontId="4" fillId="4" borderId="23" xfId="0" applyNumberFormat="1" applyFont="1" applyFill="1" applyBorder="1" applyAlignment="1" applyProtection="1">
      <alignment horizontal="right" vertical="center"/>
      <protection locked="0"/>
    </xf>
    <xf numFmtId="206" fontId="4" fillId="4" borderId="39" xfId="0" applyNumberFormat="1" applyFont="1" applyFill="1" applyBorder="1" applyAlignment="1" applyProtection="1">
      <alignment horizontal="right" vertical="center"/>
      <protection locked="0"/>
    </xf>
    <xf numFmtId="206" fontId="36" fillId="0" borderId="36" xfId="0" applyNumberFormat="1" applyFont="1" applyFill="1" applyBorder="1" applyAlignment="1" applyProtection="1">
      <alignment horizontal="right" vertical="center"/>
      <protection locked="0"/>
    </xf>
    <xf numFmtId="206" fontId="36" fillId="0" borderId="39" xfId="0" applyNumberFormat="1" applyFont="1" applyFill="1" applyBorder="1" applyAlignment="1" applyProtection="1">
      <alignment horizontal="right" vertical="center"/>
      <protection locked="0"/>
    </xf>
    <xf numFmtId="206" fontId="36" fillId="0" borderId="58" xfId="0" applyNumberFormat="1" applyFont="1" applyFill="1" applyBorder="1" applyAlignment="1" applyProtection="1">
      <alignment horizontal="right" vertical="center"/>
      <protection locked="0"/>
    </xf>
    <xf numFmtId="0" fontId="14" fillId="0" borderId="13" xfId="0" applyFont="1" applyBorder="1" applyAlignment="1" applyProtection="1">
      <alignment horizontal="left" vertical="center" indent="1"/>
      <protection locked="0"/>
    </xf>
    <xf numFmtId="0" fontId="14" fillId="0" borderId="54" xfId="0" applyFont="1" applyFill="1" applyBorder="1" applyAlignment="1" applyProtection="1">
      <alignment horizontal="left" vertical="center" indent="2"/>
      <protection locked="0"/>
    </xf>
    <xf numFmtId="0" fontId="14" fillId="0" borderId="13" xfId="0" applyFont="1" applyFill="1" applyBorder="1" applyAlignment="1" applyProtection="1">
      <alignment vertical="center"/>
      <protection locked="0"/>
    </xf>
    <xf numFmtId="0" fontId="14" fillId="0" borderId="28" xfId="0" applyFont="1" applyFill="1" applyBorder="1" applyAlignment="1" applyProtection="1">
      <alignment vertical="center"/>
      <protection locked="0"/>
    </xf>
    <xf numFmtId="0" fontId="14" fillId="0" borderId="71" xfId="0" applyFont="1" applyFill="1" applyBorder="1" applyAlignment="1" applyProtection="1">
      <alignment vertical="center"/>
      <protection locked="0"/>
    </xf>
    <xf numFmtId="0" fontId="14" fillId="0" borderId="54" xfId="0" applyFont="1" applyFill="1" applyBorder="1" applyAlignment="1" applyProtection="1">
      <alignment vertical="center"/>
      <protection locked="0"/>
    </xf>
    <xf numFmtId="0" fontId="14" fillId="0" borderId="71" xfId="0" applyFont="1" applyFill="1" applyBorder="1" applyAlignment="1" applyProtection="1">
      <alignment horizontal="left" vertical="center"/>
      <protection locked="0"/>
    </xf>
    <xf numFmtId="0" fontId="14" fillId="0" borderId="13" xfId="0" applyFont="1" applyFill="1" applyBorder="1" applyAlignment="1" applyProtection="1">
      <alignment horizontal="left" vertical="center" indent="1"/>
      <protection locked="0"/>
    </xf>
    <xf numFmtId="0" fontId="14" fillId="0" borderId="17" xfId="0" applyFont="1" applyFill="1" applyBorder="1" applyAlignment="1" applyProtection="1">
      <alignment horizontal="left" vertical="center" indent="1"/>
      <protection locked="0"/>
    </xf>
    <xf numFmtId="206" fontId="13" fillId="4" borderId="78" xfId="0" applyNumberFormat="1" applyFont="1" applyFill="1" applyBorder="1" applyAlignment="1" applyProtection="1">
      <alignment horizontal="right" vertical="center"/>
      <protection locked="0"/>
    </xf>
    <xf numFmtId="206" fontId="13" fillId="4" borderId="61" xfId="0" applyNumberFormat="1" applyFont="1" applyFill="1" applyBorder="1" applyAlignment="1" applyProtection="1">
      <alignment horizontal="right" vertical="center"/>
      <protection locked="0"/>
    </xf>
    <xf numFmtId="206" fontId="13" fillId="4" borderId="42" xfId="0" applyNumberFormat="1" applyFont="1" applyFill="1" applyBorder="1" applyAlignment="1" applyProtection="1">
      <alignment horizontal="right" vertical="center"/>
      <protection locked="0"/>
    </xf>
    <xf numFmtId="206" fontId="47" fillId="0" borderId="54" xfId="0" applyNumberFormat="1" applyFont="1" applyFill="1" applyBorder="1" applyAlignment="1" applyProtection="1">
      <alignment vertical="center"/>
      <protection locked="0"/>
    </xf>
    <xf numFmtId="206" fontId="47" fillId="0" borderId="28" xfId="0" applyNumberFormat="1" applyFont="1" applyFill="1" applyBorder="1" applyAlignment="1" applyProtection="1">
      <alignment vertical="center"/>
      <protection locked="0"/>
    </xf>
    <xf numFmtId="206" fontId="47" fillId="0" borderId="36" xfId="0" applyNumberFormat="1" applyFont="1" applyFill="1" applyBorder="1" applyAlignment="1" applyProtection="1">
      <alignment vertical="center"/>
      <protection locked="0"/>
    </xf>
    <xf numFmtId="206" fontId="47" fillId="0" borderId="20" xfId="0" applyNumberFormat="1" applyFont="1" applyFill="1" applyBorder="1" applyAlignment="1" applyProtection="1">
      <alignment vertical="center"/>
      <protection locked="0"/>
    </xf>
    <xf numFmtId="206" fontId="47" fillId="0" borderId="39" xfId="0" applyNumberFormat="1" applyFont="1" applyFill="1" applyBorder="1" applyAlignment="1" applyProtection="1">
      <alignment vertical="center"/>
      <protection locked="0"/>
    </xf>
    <xf numFmtId="206" fontId="47" fillId="0" borderId="41" xfId="0" applyNumberFormat="1" applyFont="1" applyFill="1" applyBorder="1" applyAlignment="1" applyProtection="1">
      <alignment vertical="center"/>
      <protection locked="0"/>
    </xf>
    <xf numFmtId="206" fontId="14" fillId="20" borderId="70" xfId="0" applyNumberFormat="1" applyFont="1" applyFill="1" applyBorder="1" applyAlignment="1" applyProtection="1">
      <alignment vertical="center"/>
      <protection locked="0"/>
    </xf>
    <xf numFmtId="206" fontId="14" fillId="20" borderId="16" xfId="0" applyNumberFormat="1" applyFont="1" applyFill="1" applyBorder="1" applyAlignment="1" applyProtection="1">
      <alignment vertical="center"/>
      <protection locked="0"/>
    </xf>
    <xf numFmtId="206" fontId="14" fillId="20" borderId="45" xfId="0" applyNumberFormat="1" applyFont="1" applyFill="1" applyBorder="1" applyAlignment="1" applyProtection="1">
      <alignment vertical="center"/>
      <protection locked="0"/>
    </xf>
    <xf numFmtId="206" fontId="47" fillId="0" borderId="71" xfId="0" applyNumberFormat="1" applyFont="1" applyFill="1" applyBorder="1" applyAlignment="1" applyProtection="1">
      <alignment vertical="center"/>
      <protection locked="0"/>
    </xf>
    <xf numFmtId="206" fontId="47" fillId="0" borderId="79" xfId="0" applyNumberFormat="1" applyFont="1" applyFill="1" applyBorder="1" applyAlignment="1" applyProtection="1">
      <alignment vertical="center"/>
      <protection locked="0"/>
    </xf>
    <xf numFmtId="206" fontId="47" fillId="0" borderId="67" xfId="0" applyNumberFormat="1" applyFont="1" applyFill="1" applyBorder="1" applyAlignment="1" applyProtection="1">
      <alignment vertical="center"/>
      <protection locked="0"/>
    </xf>
    <xf numFmtId="206" fontId="47" fillId="0" borderId="58" xfId="0" applyNumberFormat="1" applyFont="1" applyFill="1" applyBorder="1" applyAlignment="1" applyProtection="1">
      <alignment vertical="center"/>
      <protection locked="0"/>
    </xf>
    <xf numFmtId="0" fontId="13" fillId="4" borderId="40" xfId="0" applyFont="1" applyFill="1" applyBorder="1" applyAlignment="1" applyProtection="1">
      <alignment horizontal="center" vertical="center"/>
      <protection locked="0"/>
    </xf>
    <xf numFmtId="0" fontId="13" fillId="0" borderId="41" xfId="0" applyFont="1" applyFill="1" applyBorder="1" applyAlignment="1" applyProtection="1">
      <alignment horizontal="center" vertical="center"/>
      <protection locked="0"/>
    </xf>
    <xf numFmtId="0" fontId="13" fillId="4" borderId="20" xfId="0" applyFont="1" applyFill="1" applyBorder="1" applyAlignment="1" applyProtection="1">
      <alignment horizontal="center" vertical="center"/>
      <protection locked="0"/>
    </xf>
    <xf numFmtId="0" fontId="13" fillId="0" borderId="40" xfId="0" applyFont="1" applyFill="1" applyBorder="1" applyAlignment="1" applyProtection="1">
      <alignment horizontal="center" vertical="center"/>
      <protection locked="0"/>
    </xf>
    <xf numFmtId="0" fontId="13" fillId="0" borderId="40" xfId="0" applyFont="1" applyFill="1" applyBorder="1" applyAlignment="1" applyProtection="1">
      <alignment horizontal="center" vertical="center"/>
      <protection locked="0"/>
    </xf>
    <xf numFmtId="0" fontId="13" fillId="0" borderId="20" xfId="0" applyFont="1" applyFill="1" applyBorder="1" applyAlignment="1" applyProtection="1">
      <alignment horizontal="center" vertical="center"/>
      <protection locked="0"/>
    </xf>
    <xf numFmtId="0" fontId="13" fillId="4" borderId="28" xfId="0" applyFont="1" applyFill="1" applyBorder="1" applyAlignment="1" applyProtection="1">
      <alignment horizontal="center" vertical="center"/>
      <protection locked="0"/>
    </xf>
    <xf numFmtId="0" fontId="13" fillId="0" borderId="44" xfId="0" applyFont="1" applyFill="1" applyBorder="1" applyAlignment="1" applyProtection="1">
      <alignment horizontal="center" vertical="center"/>
      <protection locked="0"/>
    </xf>
    <xf numFmtId="0" fontId="13" fillId="0" borderId="28" xfId="0" applyFont="1" applyFill="1" applyBorder="1" applyAlignment="1" applyProtection="1">
      <alignment horizontal="center" vertical="center"/>
      <protection locked="0"/>
    </xf>
    <xf numFmtId="0" fontId="13" fillId="4" borderId="22" xfId="0" applyFont="1" applyFill="1" applyBorder="1" applyAlignment="1" applyProtection="1">
      <alignment horizontal="center" vertical="center"/>
      <protection locked="0"/>
    </xf>
    <xf numFmtId="0" fontId="13" fillId="4" borderId="41" xfId="0" applyFont="1" applyFill="1" applyBorder="1" applyAlignment="1" applyProtection="1">
      <alignment horizontal="center" vertical="center"/>
      <protection locked="0"/>
    </xf>
    <xf numFmtId="0" fontId="13" fillId="0" borderId="34" xfId="0" applyFont="1" applyFill="1" applyBorder="1" applyAlignment="1" applyProtection="1">
      <alignment horizontal="center" vertical="center"/>
      <protection locked="0"/>
    </xf>
    <xf numFmtId="0" fontId="14" fillId="0" borderId="21" xfId="0" applyFont="1" applyFill="1" applyBorder="1" applyAlignment="1" applyProtection="1">
      <alignment horizontal="center" vertical="center"/>
      <protection locked="0"/>
    </xf>
    <xf numFmtId="0" fontId="14" fillId="0" borderId="23" xfId="0" applyFont="1" applyFill="1" applyBorder="1" applyAlignment="1" applyProtection="1">
      <alignment horizontal="center" vertical="center"/>
      <protection locked="0"/>
    </xf>
    <xf numFmtId="0" fontId="14" fillId="0" borderId="24" xfId="0" applyFont="1" applyFill="1" applyBorder="1" applyAlignment="1" applyProtection="1">
      <alignment horizontal="center" vertical="center"/>
      <protection locked="0"/>
    </xf>
    <xf numFmtId="206" fontId="13" fillId="4" borderId="80" xfId="0" applyNumberFormat="1" applyFont="1" applyFill="1" applyBorder="1" applyAlignment="1" applyProtection="1">
      <alignment horizontal="right" vertical="center"/>
      <protection locked="0"/>
    </xf>
    <xf numFmtId="206" fontId="13" fillId="4" borderId="81" xfId="0" applyNumberFormat="1" applyFont="1" applyFill="1" applyBorder="1" applyAlignment="1" applyProtection="1">
      <alignment horizontal="right" vertical="center"/>
      <protection locked="0"/>
    </xf>
    <xf numFmtId="206" fontId="47" fillId="0" borderId="38" xfId="0" applyNumberFormat="1" applyFont="1" applyFill="1" applyBorder="1" applyAlignment="1" applyProtection="1">
      <alignment horizontal="right" vertical="center"/>
      <protection locked="0"/>
    </xf>
    <xf numFmtId="206" fontId="13" fillId="4" borderId="12" xfId="0" applyNumberFormat="1" applyFont="1" applyFill="1" applyBorder="1" applyAlignment="1" applyProtection="1">
      <alignment horizontal="right" vertical="center"/>
      <protection locked="0"/>
    </xf>
    <xf numFmtId="206" fontId="13" fillId="4" borderId="18" xfId="0" applyNumberFormat="1" applyFont="1" applyFill="1" applyBorder="1" applyAlignment="1" applyProtection="1">
      <alignment horizontal="right" vertical="center"/>
      <protection locked="0"/>
    </xf>
    <xf numFmtId="206" fontId="13" fillId="4" borderId="36" xfId="0" applyNumberFormat="1" applyFont="1" applyFill="1" applyBorder="1" applyAlignment="1" applyProtection="1">
      <alignment horizontal="right" vertical="center"/>
      <protection locked="0"/>
    </xf>
    <xf numFmtId="206" fontId="47" fillId="0" borderId="46" xfId="0" applyNumberFormat="1" applyFont="1" applyFill="1" applyBorder="1" applyAlignment="1" applyProtection="1">
      <alignment horizontal="right" vertical="center"/>
      <protection locked="0"/>
    </xf>
    <xf numFmtId="206" fontId="13" fillId="4" borderId="38" xfId="0" applyNumberFormat="1" applyFont="1" applyFill="1" applyBorder="1" applyAlignment="1" applyProtection="1">
      <alignment horizontal="right" vertical="center"/>
      <protection locked="0"/>
    </xf>
    <xf numFmtId="206" fontId="47" fillId="0" borderId="74" xfId="0" applyNumberFormat="1" applyFont="1" applyFill="1" applyBorder="1" applyAlignment="1" applyProtection="1">
      <alignment horizontal="right" vertical="center"/>
      <protection locked="0"/>
    </xf>
    <xf numFmtId="206" fontId="47" fillId="0" borderId="19" xfId="0" applyNumberFormat="1" applyFont="1" applyFill="1" applyBorder="1" applyAlignment="1" applyProtection="1">
      <alignment horizontal="right" vertical="center"/>
      <protection locked="0"/>
    </xf>
    <xf numFmtId="206" fontId="47" fillId="0" borderId="63" xfId="0" applyNumberFormat="1" applyFont="1" applyFill="1" applyBorder="1" applyAlignment="1" applyProtection="1">
      <alignment horizontal="right" vertical="center"/>
      <protection locked="0"/>
    </xf>
    <xf numFmtId="0" fontId="3" fillId="20" borderId="71" xfId="0" applyFont="1" applyFill="1" applyBorder="1" applyAlignment="1" applyProtection="1">
      <alignment vertical="center"/>
      <protection locked="0"/>
    </xf>
    <xf numFmtId="49" fontId="3" fillId="4" borderId="38" xfId="0" applyNumberFormat="1" applyFont="1" applyFill="1" applyBorder="1" applyAlignment="1" applyProtection="1">
      <alignment horizontal="left" vertical="center"/>
      <protection locked="0"/>
    </xf>
    <xf numFmtId="49" fontId="3" fillId="4" borderId="53" xfId="0" applyNumberFormat="1" applyFont="1" applyFill="1" applyBorder="1" applyAlignment="1" applyProtection="1">
      <alignment horizontal="left" vertical="center"/>
      <protection locked="0"/>
    </xf>
    <xf numFmtId="49" fontId="3" fillId="0" borderId="54" xfId="0" applyNumberFormat="1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 indent="1"/>
      <protection locked="0"/>
    </xf>
    <xf numFmtId="206" fontId="5" fillId="0" borderId="28" xfId="0" applyNumberFormat="1" applyFont="1" applyFill="1" applyBorder="1" applyAlignment="1" applyProtection="1">
      <alignment horizontal="right" vertical="center"/>
      <protection locked="0"/>
    </xf>
    <xf numFmtId="3" fontId="4" fillId="24" borderId="27" xfId="0" applyNumberFormat="1" applyFont="1" applyFill="1" applyBorder="1" applyAlignment="1" applyProtection="1">
      <alignment/>
      <protection/>
    </xf>
    <xf numFmtId="3" fontId="4" fillId="24" borderId="57" xfId="0" applyNumberFormat="1" applyFont="1" applyFill="1" applyBorder="1" applyAlignment="1" applyProtection="1">
      <alignment/>
      <protection/>
    </xf>
    <xf numFmtId="206" fontId="4" fillId="4" borderId="28" xfId="0" applyNumberFormat="1" applyFont="1" applyFill="1" applyBorder="1" applyAlignment="1" applyProtection="1">
      <alignment horizontal="right" vertical="center"/>
      <protection locked="0"/>
    </xf>
    <xf numFmtId="206" fontId="3" fillId="20" borderId="44" xfId="0" applyNumberFormat="1" applyFont="1" applyFill="1" applyBorder="1" applyAlignment="1" applyProtection="1">
      <alignment vertical="center"/>
      <protection locked="0"/>
    </xf>
    <xf numFmtId="206" fontId="5" fillId="4" borderId="28" xfId="0" applyNumberFormat="1" applyFont="1" applyFill="1" applyBorder="1" applyAlignment="1" applyProtection="1">
      <alignment horizontal="right" vertical="center"/>
      <protection locked="0"/>
    </xf>
    <xf numFmtId="206" fontId="5" fillId="0" borderId="41" xfId="0" applyNumberFormat="1" applyFont="1" applyFill="1" applyBorder="1" applyAlignment="1" applyProtection="1">
      <alignment horizontal="right" vertical="center"/>
      <protection locked="0"/>
    </xf>
    <xf numFmtId="206" fontId="5" fillId="0" borderId="34" xfId="0" applyNumberFormat="1" applyFont="1" applyFill="1" applyBorder="1" applyAlignment="1" applyProtection="1">
      <alignment horizontal="right" vertical="center"/>
      <protection locked="0"/>
    </xf>
    <xf numFmtId="206" fontId="4" fillId="4" borderId="82" xfId="0" applyNumberFormat="1" applyFont="1" applyFill="1" applyBorder="1" applyAlignment="1" applyProtection="1">
      <alignment horizontal="right" vertical="center"/>
      <protection locked="0"/>
    </xf>
    <xf numFmtId="206" fontId="5" fillId="0" borderId="82" xfId="0" applyNumberFormat="1" applyFont="1" applyFill="1" applyBorder="1" applyAlignment="1" applyProtection="1">
      <alignment horizontal="right" vertical="center"/>
      <protection locked="0"/>
    </xf>
    <xf numFmtId="206" fontId="3" fillId="20" borderId="83" xfId="0" applyNumberFormat="1" applyFont="1" applyFill="1" applyBorder="1" applyAlignment="1" applyProtection="1">
      <alignment vertical="center"/>
      <protection locked="0"/>
    </xf>
    <xf numFmtId="206" fontId="5" fillId="4" borderId="82" xfId="0" applyNumberFormat="1" applyFont="1" applyFill="1" applyBorder="1" applyAlignment="1" applyProtection="1">
      <alignment horizontal="right" vertical="center"/>
      <protection locked="0"/>
    </xf>
    <xf numFmtId="206" fontId="5" fillId="0" borderId="83" xfId="0" applyNumberFormat="1" applyFont="1" applyFill="1" applyBorder="1" applyAlignment="1" applyProtection="1">
      <alignment horizontal="right" vertical="center"/>
      <protection locked="0"/>
    </xf>
    <xf numFmtId="206" fontId="5" fillId="0" borderId="84" xfId="0" applyNumberFormat="1" applyFont="1" applyFill="1" applyBorder="1" applyAlignment="1" applyProtection="1">
      <alignment horizontal="right" vertical="center"/>
      <protection locked="0"/>
    </xf>
    <xf numFmtId="0" fontId="4" fillId="4" borderId="49" xfId="0" applyFont="1" applyFill="1" applyBorder="1" applyAlignment="1" applyProtection="1" quotePrefix="1">
      <alignment horizontal="center" vertical="center"/>
      <protection locked="0"/>
    </xf>
    <xf numFmtId="0" fontId="4" fillId="0" borderId="49" xfId="0" applyFont="1" applyBorder="1" applyAlignment="1" applyProtection="1">
      <alignment vertical="center"/>
      <protection locked="0"/>
    </xf>
    <xf numFmtId="0" fontId="4" fillId="4" borderId="25" xfId="0" applyFont="1" applyFill="1" applyBorder="1" applyAlignment="1" applyProtection="1">
      <alignment vertical="center"/>
      <protection locked="0"/>
    </xf>
    <xf numFmtId="0" fontId="14" fillId="0" borderId="41" xfId="0" applyFont="1" applyFill="1" applyBorder="1" applyAlignment="1" applyProtection="1">
      <alignment horizontal="center" vertical="center"/>
      <protection/>
    </xf>
    <xf numFmtId="1" fontId="13" fillId="0" borderId="28" xfId="0" applyNumberFormat="1" applyFont="1" applyFill="1" applyBorder="1" applyAlignment="1" applyProtection="1">
      <alignment horizontal="right" vertical="center"/>
      <protection/>
    </xf>
    <xf numFmtId="1" fontId="13" fillId="0" borderId="34" xfId="0" applyNumberFormat="1" applyFont="1" applyFill="1" applyBorder="1" applyAlignment="1" applyProtection="1">
      <alignment horizontal="right" vertical="center"/>
      <protection/>
    </xf>
    <xf numFmtId="1" fontId="13" fillId="0" borderId="20" xfId="0" applyNumberFormat="1" applyFont="1" applyFill="1" applyBorder="1" applyAlignment="1" applyProtection="1">
      <alignment horizontal="right" vertical="center"/>
      <protection/>
    </xf>
    <xf numFmtId="1" fontId="13" fillId="0" borderId="41" xfId="0" applyNumberFormat="1" applyFont="1" applyFill="1" applyBorder="1" applyAlignment="1" applyProtection="1">
      <alignment horizontal="right" vertical="center"/>
      <protection/>
    </xf>
    <xf numFmtId="1" fontId="13" fillId="0" borderId="67" xfId="0" applyNumberFormat="1" applyFont="1" applyFill="1" applyBorder="1" applyAlignment="1" applyProtection="1">
      <alignment horizontal="right" vertical="center"/>
      <protection/>
    </xf>
    <xf numFmtId="1" fontId="13" fillId="0" borderId="85" xfId="0" applyNumberFormat="1" applyFont="1" applyFill="1" applyBorder="1" applyAlignment="1" applyProtection="1">
      <alignment horizontal="right" vertical="center"/>
      <protection/>
    </xf>
    <xf numFmtId="1" fontId="13" fillId="0" borderId="40" xfId="0" applyNumberFormat="1" applyFont="1" applyFill="1" applyBorder="1" applyAlignment="1" applyProtection="1">
      <alignment horizontal="right" vertical="center"/>
      <protection/>
    </xf>
    <xf numFmtId="0" fontId="3" fillId="0" borderId="44" xfId="0" applyFont="1" applyBorder="1" applyAlignment="1" applyProtection="1">
      <alignment horizontal="left" vertical="center"/>
      <protection locked="0"/>
    </xf>
    <xf numFmtId="0" fontId="4" fillId="0" borderId="44" xfId="0" applyFont="1" applyBorder="1" applyAlignment="1" applyProtection="1">
      <alignment vertical="center"/>
      <protection locked="0"/>
    </xf>
    <xf numFmtId="0" fontId="4" fillId="0" borderId="43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45" xfId="0" applyFont="1" applyBorder="1" applyAlignment="1" applyProtection="1">
      <alignment vertical="center"/>
      <protection locked="0"/>
    </xf>
    <xf numFmtId="0" fontId="3" fillId="0" borderId="41" xfId="0" applyFont="1" applyBorder="1" applyAlignment="1" applyProtection="1">
      <alignment horizontal="left" vertical="center"/>
      <protection locked="0"/>
    </xf>
    <xf numFmtId="0" fontId="45" fillId="0" borderId="0" xfId="0" applyFont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center"/>
      <protection/>
    </xf>
    <xf numFmtId="0" fontId="3" fillId="20" borderId="71" xfId="0" applyFont="1" applyFill="1" applyBorder="1" applyAlignment="1" applyProtection="1">
      <alignment horizontal="center" vertical="center"/>
      <protection locked="0"/>
    </xf>
    <xf numFmtId="0" fontId="3" fillId="20" borderId="44" xfId="0" applyFont="1" applyFill="1" applyBorder="1" applyAlignment="1" applyProtection="1">
      <alignment horizontal="center" vertical="center"/>
      <protection locked="0"/>
    </xf>
    <xf numFmtId="0" fontId="3" fillId="20" borderId="43" xfId="0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top" shrinkToFit="1"/>
      <protection locked="0"/>
    </xf>
    <xf numFmtId="0" fontId="3" fillId="0" borderId="18" xfId="0" applyFont="1" applyBorder="1" applyAlignment="1" applyProtection="1">
      <alignment horizontal="center" vertical="top" shrinkToFit="1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25" xfId="0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15" fillId="0" borderId="14" xfId="0" applyFont="1" applyFill="1" applyBorder="1" applyAlignment="1" applyProtection="1">
      <alignment horizontal="center" vertical="center"/>
      <protection/>
    </xf>
    <xf numFmtId="0" fontId="15" fillId="0" borderId="35" xfId="0" applyFont="1" applyFill="1" applyBorder="1" applyAlignment="1" applyProtection="1">
      <alignment horizontal="center" vertical="center"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14" fillId="0" borderId="49" xfId="0" applyFont="1" applyFill="1" applyBorder="1" applyAlignment="1" applyProtection="1">
      <alignment horizontal="center" vertical="center"/>
      <protection/>
    </xf>
    <xf numFmtId="0" fontId="14" fillId="0" borderId="28" xfId="0" applyFont="1" applyFill="1" applyBorder="1" applyAlignment="1" applyProtection="1">
      <alignment horizontal="center" vertical="center"/>
      <protection/>
    </xf>
    <xf numFmtId="0" fontId="14" fillId="0" borderId="69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42" fillId="0" borderId="40" xfId="0" applyFont="1" applyBorder="1" applyAlignment="1" applyProtection="1">
      <alignment horizontal="left" vertical="center"/>
      <protection locked="0"/>
    </xf>
    <xf numFmtId="0" fontId="42" fillId="0" borderId="16" xfId="0" applyFont="1" applyBorder="1" applyAlignment="1" applyProtection="1">
      <alignment horizontal="left" vertical="center"/>
      <protection locked="0"/>
    </xf>
    <xf numFmtId="0" fontId="42" fillId="0" borderId="21" xfId="0" applyFont="1" applyBorder="1" applyAlignment="1" applyProtection="1">
      <alignment horizontal="left" vertical="center"/>
      <protection locked="0"/>
    </xf>
    <xf numFmtId="0" fontId="4" fillId="0" borderId="51" xfId="0" applyNumberFormat="1" applyFont="1" applyFill="1" applyBorder="1" applyAlignment="1" applyProtection="1">
      <alignment horizontal="center"/>
      <protection/>
    </xf>
    <xf numFmtId="0" fontId="14" fillId="0" borderId="37" xfId="0" applyNumberFormat="1" applyFont="1" applyFill="1" applyBorder="1" applyAlignment="1" applyProtection="1">
      <alignment horizontal="center" vertical="center"/>
      <protection locked="0"/>
    </xf>
    <xf numFmtId="0" fontId="14" fillId="0" borderId="60" xfId="0" applyNumberFormat="1" applyFont="1" applyFill="1" applyBorder="1" applyAlignment="1" applyProtection="1">
      <alignment horizontal="center" vertical="center"/>
      <protection locked="0"/>
    </xf>
    <xf numFmtId="0" fontId="14" fillId="0" borderId="44" xfId="0" applyFont="1" applyBorder="1" applyAlignment="1" applyProtection="1">
      <alignment horizontal="left" vertical="center"/>
      <protection locked="0"/>
    </xf>
    <xf numFmtId="0" fontId="14" fillId="0" borderId="43" xfId="0" applyFont="1" applyBorder="1" applyAlignment="1" applyProtection="1">
      <alignment horizontal="left" vertical="center"/>
      <protection locked="0"/>
    </xf>
    <xf numFmtId="0" fontId="15" fillId="0" borderId="14" xfId="0" applyFont="1" applyFill="1" applyBorder="1" applyAlignment="1" applyProtection="1">
      <alignment horizontal="center" vertical="center"/>
      <protection locked="0"/>
    </xf>
    <xf numFmtId="0" fontId="15" fillId="0" borderId="33" xfId="0" applyFont="1" applyFill="1" applyBorder="1" applyAlignment="1" applyProtection="1">
      <alignment horizontal="center" vertical="center"/>
      <protection locked="0"/>
    </xf>
    <xf numFmtId="0" fontId="15" fillId="0" borderId="35" xfId="0" applyFont="1" applyFill="1" applyBorder="1" applyAlignment="1" applyProtection="1">
      <alignment horizontal="center" vertical="center"/>
      <protection locked="0"/>
    </xf>
    <xf numFmtId="0" fontId="14" fillId="0" borderId="28" xfId="0" applyFont="1" applyFill="1" applyBorder="1" applyAlignment="1" applyProtection="1">
      <alignment horizontal="center" vertical="center"/>
      <protection locked="0"/>
    </xf>
    <xf numFmtId="0" fontId="14" fillId="0" borderId="69" xfId="0" applyFont="1" applyFill="1" applyBorder="1" applyAlignment="1" applyProtection="1">
      <alignment horizontal="center" vertical="center"/>
      <protection locked="0"/>
    </xf>
    <xf numFmtId="0" fontId="14" fillId="0" borderId="22" xfId="0" applyFont="1" applyFill="1" applyBorder="1" applyAlignment="1" applyProtection="1">
      <alignment horizontal="center" vertical="center"/>
      <protection locked="0"/>
    </xf>
    <xf numFmtId="0" fontId="14" fillId="0" borderId="49" xfId="0" applyFont="1" applyFill="1" applyBorder="1" applyAlignment="1" applyProtection="1">
      <alignment horizontal="center" vertical="center"/>
      <protection locked="0"/>
    </xf>
    <xf numFmtId="0" fontId="19" fillId="0" borderId="37" xfId="0" applyFont="1" applyFill="1" applyBorder="1" applyAlignment="1" applyProtection="1">
      <alignment horizontal="center"/>
      <protection/>
    </xf>
    <xf numFmtId="0" fontId="19" fillId="0" borderId="72" xfId="0" applyFont="1" applyFill="1" applyBorder="1" applyAlignment="1" applyProtection="1">
      <alignment horizontal="center"/>
      <protection/>
    </xf>
    <xf numFmtId="0" fontId="15" fillId="0" borderId="16" xfId="0" applyFont="1" applyFill="1" applyBorder="1" applyAlignment="1" applyProtection="1">
      <alignment horizontal="center"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5" fillId="0" borderId="50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15" fillId="0" borderId="32" xfId="0" applyFont="1" applyFill="1" applyBorder="1" applyAlignment="1" applyProtection="1">
      <alignment horizontal="center" vertical="center"/>
      <protection/>
    </xf>
    <xf numFmtId="0" fontId="7" fillId="0" borderId="71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42" fillId="0" borderId="20" xfId="0" applyFont="1" applyFill="1" applyBorder="1" applyAlignment="1" applyProtection="1">
      <alignment horizontal="left"/>
      <protection locked="0"/>
    </xf>
    <xf numFmtId="0" fontId="0" fillId="0" borderId="25" xfId="0" applyBorder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3" fillId="0" borderId="43" xfId="0" applyFont="1" applyBorder="1" applyAlignment="1" applyProtection="1">
      <alignment horizontal="left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25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 quotePrefix="1">
      <alignment horizontal="center" vertical="center" wrapText="1"/>
      <protection locked="0"/>
    </xf>
    <xf numFmtId="0" fontId="19" fillId="0" borderId="25" xfId="0" applyFont="1" applyFill="1" applyBorder="1" applyAlignment="1" applyProtection="1" quotePrefix="1">
      <alignment horizontal="center" vertical="center" wrapText="1"/>
      <protection locked="0"/>
    </xf>
    <xf numFmtId="0" fontId="21" fillId="0" borderId="32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15" fillId="0" borderId="32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/>
      <protection locked="0"/>
    </xf>
    <xf numFmtId="0" fontId="6" fillId="0" borderId="22" xfId="60" applyFont="1" applyFill="1" applyBorder="1" applyAlignment="1" applyProtection="1">
      <alignment horizontal="center" vertical="center"/>
      <protection/>
    </xf>
    <xf numFmtId="0" fontId="6" fillId="0" borderId="69" xfId="60" applyFont="1" applyFill="1" applyBorder="1" applyAlignment="1" applyProtection="1">
      <alignment horizontal="center" vertical="center"/>
      <protection/>
    </xf>
    <xf numFmtId="0" fontId="6" fillId="0" borderId="0" xfId="60" applyFont="1" applyFill="1" applyBorder="1" applyAlignment="1" applyProtection="1">
      <alignment vertical="top"/>
      <protection locked="0"/>
    </xf>
    <xf numFmtId="0" fontId="4" fillId="0" borderId="0" xfId="58" applyFont="1" applyBorder="1" applyAlignment="1" applyProtection="1">
      <alignment vertical="top"/>
      <protection locked="0"/>
    </xf>
    <xf numFmtId="0" fontId="4" fillId="0" borderId="50" xfId="58" applyFont="1" applyBorder="1" applyAlignment="1" applyProtection="1">
      <alignment vertical="top"/>
      <protection locked="0"/>
    </xf>
    <xf numFmtId="0" fontId="32" fillId="0" borderId="40" xfId="60" applyFont="1" applyFill="1" applyBorder="1" applyAlignment="1" applyProtection="1">
      <alignment horizontal="center" vertical="center"/>
      <protection locked="0"/>
    </xf>
    <xf numFmtId="0" fontId="32" fillId="0" borderId="16" xfId="60" applyFont="1" applyFill="1" applyBorder="1" applyAlignment="1" applyProtection="1">
      <alignment horizontal="center" vertical="center"/>
      <protection locked="0"/>
    </xf>
    <xf numFmtId="0" fontId="32" fillId="0" borderId="21" xfId="60" applyFont="1" applyFill="1" applyBorder="1" applyAlignment="1" applyProtection="1">
      <alignment horizontal="center" vertical="center"/>
      <protection locked="0"/>
    </xf>
    <xf numFmtId="0" fontId="32" fillId="0" borderId="45" xfId="60" applyFont="1" applyFill="1" applyBorder="1" applyAlignment="1" applyProtection="1">
      <alignment horizontal="center" vertical="center"/>
      <protection locked="0"/>
    </xf>
    <xf numFmtId="0" fontId="8" fillId="27" borderId="14" xfId="58" applyFont="1" applyFill="1" applyBorder="1" applyAlignment="1" applyProtection="1">
      <alignment horizontal="left" vertical="top" wrapText="1"/>
      <protection/>
    </xf>
    <xf numFmtId="0" fontId="32" fillId="0" borderId="40" xfId="60" applyFont="1" applyFill="1" applyBorder="1" applyAlignment="1" applyProtection="1">
      <alignment horizontal="center" vertical="center"/>
      <protection/>
    </xf>
    <xf numFmtId="0" fontId="32" fillId="0" borderId="16" xfId="60" applyFont="1" applyFill="1" applyBorder="1" applyAlignment="1" applyProtection="1">
      <alignment horizontal="center" vertical="center"/>
      <protection/>
    </xf>
    <xf numFmtId="0" fontId="32" fillId="0" borderId="21" xfId="60" applyFont="1" applyFill="1" applyBorder="1" applyAlignment="1" applyProtection="1">
      <alignment horizontal="center" vertical="center"/>
      <protection/>
    </xf>
    <xf numFmtId="0" fontId="32" fillId="0" borderId="45" xfId="60" applyFont="1" applyFill="1" applyBorder="1" applyAlignment="1" applyProtection="1">
      <alignment horizontal="center" vertical="center"/>
      <protection/>
    </xf>
    <xf numFmtId="0" fontId="6" fillId="0" borderId="28" xfId="60" applyFont="1" applyFill="1" applyBorder="1" applyAlignment="1" applyProtection="1">
      <alignment horizontal="center" vertical="center"/>
      <protection locked="0"/>
    </xf>
    <xf numFmtId="0" fontId="6" fillId="0" borderId="49" xfId="60" applyFont="1" applyFill="1" applyBorder="1" applyAlignment="1" applyProtection="1">
      <alignment horizontal="center" vertical="center"/>
      <protection locked="0"/>
    </xf>
    <xf numFmtId="0" fontId="6" fillId="0" borderId="22" xfId="60" applyFont="1" applyFill="1" applyBorder="1" applyAlignment="1" applyProtection="1">
      <alignment horizontal="center" vertical="center"/>
      <protection locked="0"/>
    </xf>
    <xf numFmtId="0" fontId="6" fillId="0" borderId="69" xfId="60" applyFont="1" applyFill="1" applyBorder="1" applyAlignment="1" applyProtection="1">
      <alignment horizontal="center" vertical="center"/>
      <protection locked="0"/>
    </xf>
    <xf numFmtId="0" fontId="6" fillId="0" borderId="28" xfId="60" applyFont="1" applyFill="1" applyBorder="1" applyAlignment="1" applyProtection="1">
      <alignment horizontal="center" vertical="center"/>
      <protection/>
    </xf>
    <xf numFmtId="0" fontId="6" fillId="0" borderId="49" xfId="60" applyFont="1" applyFill="1" applyBorder="1" applyAlignment="1" applyProtection="1">
      <alignment horizontal="center" vertical="center"/>
      <protection/>
    </xf>
    <xf numFmtId="0" fontId="42" fillId="0" borderId="28" xfId="0" applyFont="1" applyFill="1" applyBorder="1" applyAlignment="1" applyProtection="1">
      <alignment horizontal="left"/>
      <protection locked="0"/>
    </xf>
    <xf numFmtId="0" fontId="0" fillId="0" borderId="49" xfId="0" applyBorder="1" applyAlignment="1" applyProtection="1">
      <alignment/>
      <protection locked="0"/>
    </xf>
    <xf numFmtId="0" fontId="10" fillId="0" borderId="0" xfId="60" applyFont="1" applyFill="1" applyBorder="1" applyAlignment="1" applyProtection="1">
      <alignment horizontal="center" vertical="top"/>
      <protection locked="0"/>
    </xf>
    <xf numFmtId="0" fontId="10" fillId="0" borderId="25" xfId="60" applyFont="1" applyFill="1" applyBorder="1" applyAlignment="1" applyProtection="1">
      <alignment horizontal="center" vertical="top"/>
      <protection locked="0"/>
    </xf>
    <xf numFmtId="0" fontId="19" fillId="0" borderId="0" xfId="58" applyFont="1" applyBorder="1" applyAlignment="1" applyProtection="1">
      <alignment horizontal="center"/>
      <protection locked="0"/>
    </xf>
    <xf numFmtId="0" fontId="19" fillId="0" borderId="25" xfId="58" applyFont="1" applyBorder="1" applyAlignment="1" applyProtection="1">
      <alignment horizontal="center"/>
      <protection locked="0"/>
    </xf>
    <xf numFmtId="0" fontId="3" fillId="0" borderId="41" xfId="60" applyFont="1" applyBorder="1" applyAlignment="1" applyProtection="1">
      <alignment vertical="center"/>
      <protection locked="0"/>
    </xf>
    <xf numFmtId="0" fontId="4" fillId="0" borderId="44" xfId="58" applyFont="1" applyBorder="1" applyAlignment="1" applyProtection="1">
      <alignment vertical="center"/>
      <protection locked="0"/>
    </xf>
    <xf numFmtId="0" fontId="4" fillId="0" borderId="43" xfId="58" applyFont="1" applyBorder="1" applyAlignment="1" applyProtection="1">
      <alignment vertical="center"/>
      <protection locked="0"/>
    </xf>
    <xf numFmtId="0" fontId="3" fillId="0" borderId="41" xfId="60" applyFont="1" applyFill="1" applyBorder="1" applyAlignment="1" applyProtection="1">
      <alignment vertical="center"/>
      <protection locked="0"/>
    </xf>
    <xf numFmtId="0" fontId="3" fillId="0" borderId="37" xfId="58" applyFont="1" applyFill="1" applyBorder="1" applyAlignment="1" applyProtection="1">
      <alignment horizontal="center" vertical="center"/>
      <protection locked="0"/>
    </xf>
    <xf numFmtId="0" fontId="4" fillId="0" borderId="37" xfId="58" applyFont="1" applyBorder="1" applyAlignment="1" applyProtection="1">
      <alignment horizontal="center" vertical="center"/>
      <protection locked="0"/>
    </xf>
    <xf numFmtId="0" fontId="4" fillId="0" borderId="72" xfId="58" applyFont="1" applyBorder="1" applyAlignment="1" applyProtection="1">
      <alignment horizontal="center" vertical="center"/>
      <protection locked="0"/>
    </xf>
    <xf numFmtId="0" fontId="8" fillId="0" borderId="80" xfId="0" applyFont="1" applyFill="1" applyBorder="1" applyAlignment="1" applyProtection="1">
      <alignment horizontal="center"/>
      <protection/>
    </xf>
    <xf numFmtId="0" fontId="8" fillId="0" borderId="42" xfId="0" applyFont="1" applyFill="1" applyBorder="1" applyAlignment="1" applyProtection="1">
      <alignment horizontal="center"/>
      <protection/>
    </xf>
    <xf numFmtId="0" fontId="32" fillId="0" borderId="32" xfId="60" applyFont="1" applyFill="1" applyBorder="1" applyAlignment="1" applyProtection="1">
      <alignment horizontal="center" vertical="center"/>
      <protection/>
    </xf>
    <xf numFmtId="0" fontId="32" fillId="0" borderId="14" xfId="60" applyFont="1" applyFill="1" applyBorder="1" applyAlignment="1" applyProtection="1">
      <alignment horizontal="center" vertical="center"/>
      <protection/>
    </xf>
    <xf numFmtId="0" fontId="4" fillId="0" borderId="22" xfId="58" applyFont="1" applyBorder="1" applyAlignment="1" applyProtection="1">
      <alignment horizontal="center" vertical="center"/>
      <protection locked="0"/>
    </xf>
    <xf numFmtId="0" fontId="4" fillId="0" borderId="69" xfId="58" applyFont="1" applyBorder="1" applyAlignment="1" applyProtection="1">
      <alignment horizontal="center" vertical="center"/>
      <protection locked="0"/>
    </xf>
    <xf numFmtId="0" fontId="15" fillId="0" borderId="14" xfId="0" applyFont="1" applyFill="1" applyBorder="1" applyAlignment="1" applyProtection="1">
      <alignment horizontal="center" vertical="center"/>
      <protection/>
    </xf>
    <xf numFmtId="0" fontId="15" fillId="0" borderId="35" xfId="0" applyFont="1" applyFill="1" applyBorder="1" applyAlignment="1" applyProtection="1">
      <alignment horizontal="center" vertical="center"/>
      <protection/>
    </xf>
    <xf numFmtId="0" fontId="15" fillId="0" borderId="32" xfId="0" applyFont="1" applyFill="1" applyBorder="1" applyAlignment="1" applyProtection="1">
      <alignment horizontal="center" vertical="center"/>
      <protection/>
    </xf>
    <xf numFmtId="0" fontId="15" fillId="0" borderId="40" xfId="0" applyFont="1" applyFill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25" xfId="0" applyFont="1" applyFill="1" applyBorder="1" applyAlignment="1" applyProtection="1">
      <alignment horizontal="center" vertical="center"/>
      <protection locked="0"/>
    </xf>
    <xf numFmtId="0" fontId="15" fillId="0" borderId="50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42" fillId="0" borderId="70" xfId="0" applyFont="1" applyBorder="1" applyAlignment="1" applyProtection="1">
      <alignment horizontal="left" vertical="center"/>
      <protection locked="0"/>
    </xf>
    <xf numFmtId="0" fontId="3" fillId="0" borderId="37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left"/>
      <protection/>
    </xf>
    <xf numFmtId="0" fontId="14" fillId="0" borderId="28" xfId="0" applyFont="1" applyFill="1" applyBorder="1" applyAlignment="1" applyProtection="1">
      <alignment horizontal="center" vertical="center"/>
      <protection/>
    </xf>
    <xf numFmtId="0" fontId="14" fillId="0" borderId="49" xfId="0" applyFont="1" applyFill="1" applyBorder="1" applyAlignment="1" applyProtection="1">
      <alignment horizontal="center" vertical="center"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14" fillId="0" borderId="69" xfId="0" applyFont="1" applyFill="1" applyBorder="1" applyAlignment="1" applyProtection="1">
      <alignment horizontal="center" vertical="center"/>
      <protection/>
    </xf>
    <xf numFmtId="0" fontId="4" fillId="0" borderId="51" xfId="0" applyNumberFormat="1" applyFont="1" applyFill="1" applyBorder="1" applyAlignment="1" applyProtection="1">
      <alignment horizontal="center"/>
      <protection/>
    </xf>
    <xf numFmtId="0" fontId="19" fillId="0" borderId="37" xfId="0" applyFont="1" applyFill="1" applyBorder="1" applyAlignment="1" applyProtection="1">
      <alignment horizontal="center"/>
      <protection/>
    </xf>
    <xf numFmtId="0" fontId="19" fillId="0" borderId="72" xfId="0" applyFont="1" applyFill="1" applyBorder="1" applyAlignment="1" applyProtection="1">
      <alignment horizontal="center"/>
      <protection/>
    </xf>
    <xf numFmtId="0" fontId="15" fillId="0" borderId="16" xfId="0" applyFont="1" applyFill="1" applyBorder="1" applyAlignment="1" applyProtection="1">
      <alignment horizontal="center"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5" fillId="0" borderId="5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49" xfId="0" applyFont="1" applyFill="1" applyBorder="1" applyAlignment="1" applyProtection="1">
      <alignment horizontal="center" vertical="center"/>
      <protection locked="0"/>
    </xf>
    <xf numFmtId="0" fontId="3" fillId="20" borderId="71" xfId="0" applyFont="1" applyFill="1" applyBorder="1" applyAlignment="1" applyProtection="1">
      <alignment horizontal="center" vertical="center"/>
      <protection locked="0"/>
    </xf>
    <xf numFmtId="0" fontId="3" fillId="20" borderId="44" xfId="0" applyFont="1" applyFill="1" applyBorder="1" applyAlignment="1" applyProtection="1">
      <alignment horizontal="center" vertical="center"/>
      <protection locked="0"/>
    </xf>
    <xf numFmtId="0" fontId="3" fillId="20" borderId="43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53" xfId="0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ECE1" xfId="58"/>
    <cellStyle name="Normal_jqrev" xfId="59"/>
    <cellStyle name="Normal_YBFPQNEW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6"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14"/>
        </patternFill>
      </fill>
    </dxf>
    <dxf>
      <font>
        <b/>
        <i/>
      </font>
      <fill>
        <patternFill>
          <bgColor indexed="5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b/>
        <i/>
      </font>
      <fill>
        <patternFill>
          <bgColor indexed="14"/>
        </patternFill>
      </fill>
    </dxf>
    <dxf>
      <font>
        <b/>
        <i/>
      </font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14"/>
        </patternFill>
      </fill>
    </dxf>
    <dxf>
      <font>
        <b/>
        <i val="0"/>
      </font>
    </dxf>
    <dxf>
      <font>
        <b/>
        <i/>
      </font>
      <fill>
        <patternFill>
          <bgColor indexed="14"/>
        </patternFill>
      </fill>
    </dxf>
    <dxf>
      <font>
        <b/>
        <i/>
      </font>
      <fill>
        <patternFill>
          <bgColor indexed="52"/>
        </patternFill>
      </fill>
    </dxf>
    <dxf>
      <fill>
        <patternFill>
          <bgColor indexed="10"/>
        </patternFill>
      </fill>
    </dxf>
    <dxf>
      <font>
        <b/>
        <i/>
      </font>
      <fill>
        <patternFill>
          <bgColor rgb="FFFF9900"/>
        </patternFill>
      </fill>
      <border/>
    </dxf>
    <dxf>
      <font>
        <b/>
        <i/>
      </font>
      <fill>
        <patternFill>
          <bgColor rgb="FFFF00FF"/>
        </patternFill>
      </fill>
      <border/>
    </dxf>
    <dxf>
      <font>
        <b/>
        <i val="0"/>
      </font>
      <border/>
    </dxf>
    <dxf>
      <font>
        <b/>
        <i val="0"/>
      </font>
      <fill>
        <patternFill>
          <bgColor rgb="FFFF00FF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866775</xdr:colOff>
      <xdr:row>0</xdr:row>
      <xdr:rowOff>180975</xdr:rowOff>
    </xdr:from>
    <xdr:to>
      <xdr:col>1</xdr:col>
      <xdr:colOff>1543050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80975"/>
          <a:ext cx="676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0</xdr:rowOff>
    </xdr:from>
    <xdr:to>
      <xdr:col>1</xdr:col>
      <xdr:colOff>742950</xdr:colOff>
      <xdr:row>3</xdr:row>
      <xdr:rowOff>161925</xdr:rowOff>
    </xdr:to>
    <xdr:pic>
      <xdr:nvPicPr>
        <xdr:cNvPr id="2" name="Picture 30" descr="un-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09550"/>
          <a:ext cx="657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2590800</xdr:colOff>
      <xdr:row>1</xdr:row>
      <xdr:rowOff>0</xdr:rowOff>
    </xdr:from>
    <xdr:to>
      <xdr:col>1</xdr:col>
      <xdr:colOff>3276600</xdr:colOff>
      <xdr:row>3</xdr:row>
      <xdr:rowOff>104775</xdr:rowOff>
    </xdr:to>
    <xdr:pic>
      <xdr:nvPicPr>
        <xdr:cNvPr id="3" name="Picture 33" descr="itto_logo_HQprint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209550"/>
          <a:ext cx="685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0</xdr:row>
      <xdr:rowOff>180975</xdr:rowOff>
    </xdr:from>
    <xdr:to>
      <xdr:col>1</xdr:col>
      <xdr:colOff>1543050</xdr:colOff>
      <xdr:row>3</xdr:row>
      <xdr:rowOff>161925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80975"/>
          <a:ext cx="676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0</xdr:rowOff>
    </xdr:from>
    <xdr:to>
      <xdr:col>1</xdr:col>
      <xdr:colOff>742950</xdr:colOff>
      <xdr:row>3</xdr:row>
      <xdr:rowOff>161925</xdr:rowOff>
    </xdr:to>
    <xdr:pic>
      <xdr:nvPicPr>
        <xdr:cNvPr id="5" name="Picture 36" descr="un-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09550"/>
          <a:ext cx="657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2590800</xdr:colOff>
      <xdr:row>1</xdr:row>
      <xdr:rowOff>0</xdr:rowOff>
    </xdr:from>
    <xdr:to>
      <xdr:col>1</xdr:col>
      <xdr:colOff>3276600</xdr:colOff>
      <xdr:row>3</xdr:row>
      <xdr:rowOff>104775</xdr:rowOff>
    </xdr:to>
    <xdr:pic>
      <xdr:nvPicPr>
        <xdr:cNvPr id="6" name="Picture 37" descr="itto_logo_HQprint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209550"/>
          <a:ext cx="685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0</xdr:row>
      <xdr:rowOff>180975</xdr:rowOff>
    </xdr:from>
    <xdr:to>
      <xdr:col>1</xdr:col>
      <xdr:colOff>1533525</xdr:colOff>
      <xdr:row>3</xdr:row>
      <xdr:rowOff>171450</xdr:rowOff>
    </xdr:to>
    <xdr:pic>
      <xdr:nvPicPr>
        <xdr:cNvPr id="7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80975"/>
          <a:ext cx="6667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0</xdr:rowOff>
    </xdr:from>
    <xdr:to>
      <xdr:col>1</xdr:col>
      <xdr:colOff>752475</xdr:colOff>
      <xdr:row>3</xdr:row>
      <xdr:rowOff>171450</xdr:rowOff>
    </xdr:to>
    <xdr:pic>
      <xdr:nvPicPr>
        <xdr:cNvPr id="8" name="Picture 44" descr="un-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09550"/>
          <a:ext cx="666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2590800</xdr:colOff>
      <xdr:row>1</xdr:row>
      <xdr:rowOff>0</xdr:rowOff>
    </xdr:from>
    <xdr:to>
      <xdr:col>1</xdr:col>
      <xdr:colOff>3276600</xdr:colOff>
      <xdr:row>3</xdr:row>
      <xdr:rowOff>104775</xdr:rowOff>
    </xdr:to>
    <xdr:pic>
      <xdr:nvPicPr>
        <xdr:cNvPr id="9" name="Picture 45" descr="itto_logo_HQprint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209550"/>
          <a:ext cx="685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0</xdr:row>
      <xdr:rowOff>180975</xdr:rowOff>
    </xdr:from>
    <xdr:to>
      <xdr:col>1</xdr:col>
      <xdr:colOff>1533525</xdr:colOff>
      <xdr:row>3</xdr:row>
      <xdr:rowOff>171450</xdr:rowOff>
    </xdr:to>
    <xdr:pic>
      <xdr:nvPicPr>
        <xdr:cNvPr id="10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80975"/>
          <a:ext cx="6667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0</xdr:rowOff>
    </xdr:from>
    <xdr:to>
      <xdr:col>1</xdr:col>
      <xdr:colOff>752475</xdr:colOff>
      <xdr:row>3</xdr:row>
      <xdr:rowOff>171450</xdr:rowOff>
    </xdr:to>
    <xdr:pic>
      <xdr:nvPicPr>
        <xdr:cNvPr id="11" name="Picture 48" descr="un-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09550"/>
          <a:ext cx="666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2590800</xdr:colOff>
      <xdr:row>1</xdr:row>
      <xdr:rowOff>0</xdr:rowOff>
    </xdr:from>
    <xdr:to>
      <xdr:col>1</xdr:col>
      <xdr:colOff>3276600</xdr:colOff>
      <xdr:row>3</xdr:row>
      <xdr:rowOff>104775</xdr:rowOff>
    </xdr:to>
    <xdr:pic>
      <xdr:nvPicPr>
        <xdr:cNvPr id="12" name="Picture 49" descr="itto_logo_HQprint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209550"/>
          <a:ext cx="685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0</xdr:row>
      <xdr:rowOff>180975</xdr:rowOff>
    </xdr:from>
    <xdr:to>
      <xdr:col>1</xdr:col>
      <xdr:colOff>1533525</xdr:colOff>
      <xdr:row>3</xdr:row>
      <xdr:rowOff>171450</xdr:rowOff>
    </xdr:to>
    <xdr:pic>
      <xdr:nvPicPr>
        <xdr:cNvPr id="13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80975"/>
          <a:ext cx="6667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0</xdr:rowOff>
    </xdr:from>
    <xdr:to>
      <xdr:col>1</xdr:col>
      <xdr:colOff>752475</xdr:colOff>
      <xdr:row>3</xdr:row>
      <xdr:rowOff>171450</xdr:rowOff>
    </xdr:to>
    <xdr:pic>
      <xdr:nvPicPr>
        <xdr:cNvPr id="14" name="Picture 52" descr="un-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09550"/>
          <a:ext cx="666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2590800</xdr:colOff>
      <xdr:row>1</xdr:row>
      <xdr:rowOff>0</xdr:rowOff>
    </xdr:from>
    <xdr:to>
      <xdr:col>1</xdr:col>
      <xdr:colOff>3276600</xdr:colOff>
      <xdr:row>3</xdr:row>
      <xdr:rowOff>104775</xdr:rowOff>
    </xdr:to>
    <xdr:pic>
      <xdr:nvPicPr>
        <xdr:cNvPr id="15" name="Picture 53" descr="itto_logo_HQprint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209550"/>
          <a:ext cx="685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0</xdr:row>
      <xdr:rowOff>180975</xdr:rowOff>
    </xdr:from>
    <xdr:to>
      <xdr:col>1</xdr:col>
      <xdr:colOff>1533525</xdr:colOff>
      <xdr:row>3</xdr:row>
      <xdr:rowOff>171450</xdr:rowOff>
    </xdr:to>
    <xdr:pic>
      <xdr:nvPicPr>
        <xdr:cNvPr id="1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80975"/>
          <a:ext cx="6667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0</xdr:rowOff>
    </xdr:from>
    <xdr:to>
      <xdr:col>1</xdr:col>
      <xdr:colOff>752475</xdr:colOff>
      <xdr:row>3</xdr:row>
      <xdr:rowOff>171450</xdr:rowOff>
    </xdr:to>
    <xdr:pic>
      <xdr:nvPicPr>
        <xdr:cNvPr id="17" name="Picture 56" descr="un-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09550"/>
          <a:ext cx="666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2590800</xdr:colOff>
      <xdr:row>1</xdr:row>
      <xdr:rowOff>0</xdr:rowOff>
    </xdr:from>
    <xdr:to>
      <xdr:col>1</xdr:col>
      <xdr:colOff>3276600</xdr:colOff>
      <xdr:row>3</xdr:row>
      <xdr:rowOff>104775</xdr:rowOff>
    </xdr:to>
    <xdr:pic>
      <xdr:nvPicPr>
        <xdr:cNvPr id="18" name="Picture 57" descr="itto_logo_HQprint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209550"/>
          <a:ext cx="685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1543050</xdr:colOff>
      <xdr:row>0</xdr:row>
      <xdr:rowOff>142875</xdr:rowOff>
    </xdr:from>
    <xdr:to>
      <xdr:col>1</xdr:col>
      <xdr:colOff>2466975</xdr:colOff>
      <xdr:row>3</xdr:row>
      <xdr:rowOff>180975</xdr:rowOff>
    </xdr:to>
    <xdr:pic>
      <xdr:nvPicPr>
        <xdr:cNvPr id="19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81225" y="142875"/>
          <a:ext cx="923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1190625</xdr:colOff>
      <xdr:row>2</xdr:row>
      <xdr:rowOff>28575</xdr:rowOff>
    </xdr:from>
    <xdr:to>
      <xdr:col>1</xdr:col>
      <xdr:colOff>1866900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400050"/>
          <a:ext cx="676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</xdr:row>
      <xdr:rowOff>28575</xdr:rowOff>
    </xdr:from>
    <xdr:to>
      <xdr:col>1</xdr:col>
      <xdr:colOff>828675</xdr:colOff>
      <xdr:row>5</xdr:row>
      <xdr:rowOff>0</xdr:rowOff>
    </xdr:to>
    <xdr:pic>
      <xdr:nvPicPr>
        <xdr:cNvPr id="2" name="Picture 188" descr="un-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400050"/>
          <a:ext cx="657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3495675</xdr:colOff>
      <xdr:row>2</xdr:row>
      <xdr:rowOff>76200</xdr:rowOff>
    </xdr:from>
    <xdr:to>
      <xdr:col>1</xdr:col>
      <xdr:colOff>4191000</xdr:colOff>
      <xdr:row>4</xdr:row>
      <xdr:rowOff>171450</xdr:rowOff>
    </xdr:to>
    <xdr:pic>
      <xdr:nvPicPr>
        <xdr:cNvPr id="3" name="Picture 189" descr="itto_logo_HQprint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24325" y="447675"/>
          <a:ext cx="695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1190625</xdr:colOff>
      <xdr:row>2</xdr:row>
      <xdr:rowOff>28575</xdr:rowOff>
    </xdr:from>
    <xdr:to>
      <xdr:col>1</xdr:col>
      <xdr:colOff>1866900</xdr:colOff>
      <xdr:row>5</xdr:row>
      <xdr:rowOff>0</xdr:rowOff>
    </xdr:to>
    <xdr:pic>
      <xdr:nvPicPr>
        <xdr:cNvPr id="4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400050"/>
          <a:ext cx="676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</xdr:row>
      <xdr:rowOff>28575</xdr:rowOff>
    </xdr:from>
    <xdr:to>
      <xdr:col>1</xdr:col>
      <xdr:colOff>828675</xdr:colOff>
      <xdr:row>5</xdr:row>
      <xdr:rowOff>0</xdr:rowOff>
    </xdr:to>
    <xdr:pic>
      <xdr:nvPicPr>
        <xdr:cNvPr id="5" name="Picture 192" descr="un-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400050"/>
          <a:ext cx="657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3495675</xdr:colOff>
      <xdr:row>2</xdr:row>
      <xdr:rowOff>76200</xdr:rowOff>
    </xdr:from>
    <xdr:to>
      <xdr:col>1</xdr:col>
      <xdr:colOff>4191000</xdr:colOff>
      <xdr:row>4</xdr:row>
      <xdr:rowOff>171450</xdr:rowOff>
    </xdr:to>
    <xdr:pic>
      <xdr:nvPicPr>
        <xdr:cNvPr id="6" name="Picture 193" descr="itto_logo_HQprint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24325" y="447675"/>
          <a:ext cx="695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1190625</xdr:colOff>
      <xdr:row>2</xdr:row>
      <xdr:rowOff>28575</xdr:rowOff>
    </xdr:from>
    <xdr:to>
      <xdr:col>1</xdr:col>
      <xdr:colOff>1866900</xdr:colOff>
      <xdr:row>5</xdr:row>
      <xdr:rowOff>0</xdr:rowOff>
    </xdr:to>
    <xdr:pic>
      <xdr:nvPicPr>
        <xdr:cNvPr id="7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400050"/>
          <a:ext cx="676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</xdr:row>
      <xdr:rowOff>28575</xdr:rowOff>
    </xdr:from>
    <xdr:to>
      <xdr:col>1</xdr:col>
      <xdr:colOff>828675</xdr:colOff>
      <xdr:row>5</xdr:row>
      <xdr:rowOff>0</xdr:rowOff>
    </xdr:to>
    <xdr:pic>
      <xdr:nvPicPr>
        <xdr:cNvPr id="8" name="Picture 197" descr="un-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400050"/>
          <a:ext cx="657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3495675</xdr:colOff>
      <xdr:row>2</xdr:row>
      <xdr:rowOff>76200</xdr:rowOff>
    </xdr:from>
    <xdr:to>
      <xdr:col>1</xdr:col>
      <xdr:colOff>4191000</xdr:colOff>
      <xdr:row>4</xdr:row>
      <xdr:rowOff>171450</xdr:rowOff>
    </xdr:to>
    <xdr:pic>
      <xdr:nvPicPr>
        <xdr:cNvPr id="9" name="Picture 198" descr="itto_logo_HQprint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24325" y="447675"/>
          <a:ext cx="695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1190625</xdr:colOff>
      <xdr:row>2</xdr:row>
      <xdr:rowOff>28575</xdr:rowOff>
    </xdr:from>
    <xdr:to>
      <xdr:col>1</xdr:col>
      <xdr:colOff>1866900</xdr:colOff>
      <xdr:row>5</xdr:row>
      <xdr:rowOff>0</xdr:rowOff>
    </xdr:to>
    <xdr:pic>
      <xdr:nvPicPr>
        <xdr:cNvPr id="10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400050"/>
          <a:ext cx="676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</xdr:row>
      <xdr:rowOff>28575</xdr:rowOff>
    </xdr:from>
    <xdr:to>
      <xdr:col>1</xdr:col>
      <xdr:colOff>828675</xdr:colOff>
      <xdr:row>5</xdr:row>
      <xdr:rowOff>0</xdr:rowOff>
    </xdr:to>
    <xdr:pic>
      <xdr:nvPicPr>
        <xdr:cNvPr id="11" name="Picture 201" descr="un-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400050"/>
          <a:ext cx="657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3495675</xdr:colOff>
      <xdr:row>2</xdr:row>
      <xdr:rowOff>76200</xdr:rowOff>
    </xdr:from>
    <xdr:to>
      <xdr:col>1</xdr:col>
      <xdr:colOff>4191000</xdr:colOff>
      <xdr:row>4</xdr:row>
      <xdr:rowOff>171450</xdr:rowOff>
    </xdr:to>
    <xdr:pic>
      <xdr:nvPicPr>
        <xdr:cNvPr id="12" name="Picture 202" descr="itto_logo_HQprint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24325" y="447675"/>
          <a:ext cx="695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2200275</xdr:colOff>
      <xdr:row>1</xdr:row>
      <xdr:rowOff>123825</xdr:rowOff>
    </xdr:from>
    <xdr:to>
      <xdr:col>1</xdr:col>
      <xdr:colOff>3133725</xdr:colOff>
      <xdr:row>4</xdr:row>
      <xdr:rowOff>180975</xdr:rowOff>
    </xdr:to>
    <xdr:pic>
      <xdr:nvPicPr>
        <xdr:cNvPr id="13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28925" y="285750"/>
          <a:ext cx="933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1123950</xdr:colOff>
      <xdr:row>2</xdr:row>
      <xdr:rowOff>28575</xdr:rowOff>
    </xdr:from>
    <xdr:to>
      <xdr:col>1</xdr:col>
      <xdr:colOff>1800225</xdr:colOff>
      <xdr:row>5</xdr:row>
      <xdr:rowOff>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00050"/>
          <a:ext cx="676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2</xdr:row>
      <xdr:rowOff>28575</xdr:rowOff>
    </xdr:from>
    <xdr:to>
      <xdr:col>1</xdr:col>
      <xdr:colOff>771525</xdr:colOff>
      <xdr:row>5</xdr:row>
      <xdr:rowOff>0</xdr:rowOff>
    </xdr:to>
    <xdr:pic>
      <xdr:nvPicPr>
        <xdr:cNvPr id="2" name="Picture 16" descr="un-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400050"/>
          <a:ext cx="666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3438525</xdr:colOff>
      <xdr:row>2</xdr:row>
      <xdr:rowOff>76200</xdr:rowOff>
    </xdr:from>
    <xdr:to>
      <xdr:col>1</xdr:col>
      <xdr:colOff>4124325</xdr:colOff>
      <xdr:row>4</xdr:row>
      <xdr:rowOff>171450</xdr:rowOff>
    </xdr:to>
    <xdr:pic>
      <xdr:nvPicPr>
        <xdr:cNvPr id="3" name="Picture 17" descr="itto_logo_HQprint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5775" y="447675"/>
          <a:ext cx="685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1123950</xdr:colOff>
      <xdr:row>2</xdr:row>
      <xdr:rowOff>28575</xdr:rowOff>
    </xdr:from>
    <xdr:to>
      <xdr:col>1</xdr:col>
      <xdr:colOff>1800225</xdr:colOff>
      <xdr:row>5</xdr:row>
      <xdr:rowOff>0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00050"/>
          <a:ext cx="676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2</xdr:row>
      <xdr:rowOff>28575</xdr:rowOff>
    </xdr:from>
    <xdr:to>
      <xdr:col>1</xdr:col>
      <xdr:colOff>771525</xdr:colOff>
      <xdr:row>5</xdr:row>
      <xdr:rowOff>0</xdr:rowOff>
    </xdr:to>
    <xdr:pic>
      <xdr:nvPicPr>
        <xdr:cNvPr id="5" name="Picture 22" descr="un-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400050"/>
          <a:ext cx="666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3438525</xdr:colOff>
      <xdr:row>2</xdr:row>
      <xdr:rowOff>76200</xdr:rowOff>
    </xdr:from>
    <xdr:to>
      <xdr:col>1</xdr:col>
      <xdr:colOff>4124325</xdr:colOff>
      <xdr:row>4</xdr:row>
      <xdr:rowOff>171450</xdr:rowOff>
    </xdr:to>
    <xdr:pic>
      <xdr:nvPicPr>
        <xdr:cNvPr id="6" name="Picture 23" descr="itto_logo_HQprint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5775" y="447675"/>
          <a:ext cx="685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2124075</xdr:colOff>
      <xdr:row>1</xdr:row>
      <xdr:rowOff>171450</xdr:rowOff>
    </xdr:from>
    <xdr:to>
      <xdr:col>1</xdr:col>
      <xdr:colOff>3048000</xdr:colOff>
      <xdr:row>5</xdr:row>
      <xdr:rowOff>47625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81325" y="333375"/>
          <a:ext cx="923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714375</xdr:colOff>
      <xdr:row>2</xdr:row>
      <xdr:rowOff>142875</xdr:rowOff>
    </xdr:from>
    <xdr:to>
      <xdr:col>2</xdr:col>
      <xdr:colOff>257175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523875"/>
          <a:ext cx="657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</xdr:row>
      <xdr:rowOff>142875</xdr:rowOff>
    </xdr:from>
    <xdr:to>
      <xdr:col>1</xdr:col>
      <xdr:colOff>390525</xdr:colOff>
      <xdr:row>5</xdr:row>
      <xdr:rowOff>142875</xdr:rowOff>
    </xdr:to>
    <xdr:pic>
      <xdr:nvPicPr>
        <xdr:cNvPr id="2" name="Picture 3" descr="un-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523875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485775</xdr:colOff>
      <xdr:row>2</xdr:row>
      <xdr:rowOff>180975</xdr:rowOff>
    </xdr:from>
    <xdr:to>
      <xdr:col>3</xdr:col>
      <xdr:colOff>1171575</xdr:colOff>
      <xdr:row>5</xdr:row>
      <xdr:rowOff>9525</xdr:rowOff>
    </xdr:to>
    <xdr:pic>
      <xdr:nvPicPr>
        <xdr:cNvPr id="3" name="Picture 4" descr="itto_logo_HQprint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95675" y="561975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714375</xdr:colOff>
      <xdr:row>2</xdr:row>
      <xdr:rowOff>142875</xdr:rowOff>
    </xdr:from>
    <xdr:to>
      <xdr:col>2</xdr:col>
      <xdr:colOff>257175</xdr:colOff>
      <xdr:row>5</xdr:row>
      <xdr:rowOff>142875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523875"/>
          <a:ext cx="657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</xdr:row>
      <xdr:rowOff>142875</xdr:rowOff>
    </xdr:from>
    <xdr:to>
      <xdr:col>1</xdr:col>
      <xdr:colOff>390525</xdr:colOff>
      <xdr:row>5</xdr:row>
      <xdr:rowOff>142875</xdr:rowOff>
    </xdr:to>
    <xdr:pic>
      <xdr:nvPicPr>
        <xdr:cNvPr id="5" name="Picture 10" descr="un-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523875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485775</xdr:colOff>
      <xdr:row>2</xdr:row>
      <xdr:rowOff>180975</xdr:rowOff>
    </xdr:from>
    <xdr:to>
      <xdr:col>3</xdr:col>
      <xdr:colOff>1171575</xdr:colOff>
      <xdr:row>5</xdr:row>
      <xdr:rowOff>9525</xdr:rowOff>
    </xdr:to>
    <xdr:pic>
      <xdr:nvPicPr>
        <xdr:cNvPr id="6" name="Picture 11" descr="itto_logo_HQprint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95675" y="561975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476250</xdr:colOff>
      <xdr:row>2</xdr:row>
      <xdr:rowOff>85725</xdr:rowOff>
    </xdr:from>
    <xdr:to>
      <xdr:col>3</xdr:col>
      <xdr:colOff>285750</xdr:colOff>
      <xdr:row>5</xdr:row>
      <xdr:rowOff>142875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71725" y="466725"/>
          <a:ext cx="9239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1076325</xdr:colOff>
      <xdr:row>2</xdr:row>
      <xdr:rowOff>38100</xdr:rowOff>
    </xdr:from>
    <xdr:to>
      <xdr:col>1</xdr:col>
      <xdr:colOff>1752600</xdr:colOff>
      <xdr:row>5</xdr:row>
      <xdr:rowOff>9525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409575"/>
          <a:ext cx="676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</xdr:row>
      <xdr:rowOff>38100</xdr:rowOff>
    </xdr:from>
    <xdr:to>
      <xdr:col>1</xdr:col>
      <xdr:colOff>723900</xdr:colOff>
      <xdr:row>5</xdr:row>
      <xdr:rowOff>0</xdr:rowOff>
    </xdr:to>
    <xdr:pic>
      <xdr:nvPicPr>
        <xdr:cNvPr id="2" name="Picture 9" descr="un-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409575"/>
          <a:ext cx="666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3390900</xdr:colOff>
      <xdr:row>2</xdr:row>
      <xdr:rowOff>85725</xdr:rowOff>
    </xdr:from>
    <xdr:to>
      <xdr:col>1</xdr:col>
      <xdr:colOff>4076700</xdr:colOff>
      <xdr:row>4</xdr:row>
      <xdr:rowOff>171450</xdr:rowOff>
    </xdr:to>
    <xdr:pic>
      <xdr:nvPicPr>
        <xdr:cNvPr id="3" name="Picture 10" descr="itto_logo_HQprint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9550" y="457200"/>
          <a:ext cx="685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1076325</xdr:colOff>
      <xdr:row>2</xdr:row>
      <xdr:rowOff>38100</xdr:rowOff>
    </xdr:from>
    <xdr:to>
      <xdr:col>1</xdr:col>
      <xdr:colOff>1752600</xdr:colOff>
      <xdr:row>5</xdr:row>
      <xdr:rowOff>9525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409575"/>
          <a:ext cx="676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</xdr:row>
      <xdr:rowOff>38100</xdr:rowOff>
    </xdr:from>
    <xdr:to>
      <xdr:col>1</xdr:col>
      <xdr:colOff>723900</xdr:colOff>
      <xdr:row>5</xdr:row>
      <xdr:rowOff>0</xdr:rowOff>
    </xdr:to>
    <xdr:pic>
      <xdr:nvPicPr>
        <xdr:cNvPr id="5" name="Picture 15" descr="un-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409575"/>
          <a:ext cx="666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3390900</xdr:colOff>
      <xdr:row>2</xdr:row>
      <xdr:rowOff>85725</xdr:rowOff>
    </xdr:from>
    <xdr:to>
      <xdr:col>1</xdr:col>
      <xdr:colOff>4076700</xdr:colOff>
      <xdr:row>4</xdr:row>
      <xdr:rowOff>171450</xdr:rowOff>
    </xdr:to>
    <xdr:pic>
      <xdr:nvPicPr>
        <xdr:cNvPr id="6" name="Picture 16" descr="itto_logo_HQprint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9550" y="457200"/>
          <a:ext cx="685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2095500</xdr:colOff>
      <xdr:row>1</xdr:row>
      <xdr:rowOff>133350</xdr:rowOff>
    </xdr:from>
    <xdr:to>
      <xdr:col>1</xdr:col>
      <xdr:colOff>3019425</xdr:colOff>
      <xdr:row>5</xdr:row>
      <xdr:rowOff>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24150" y="295275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1133475</xdr:colOff>
      <xdr:row>2</xdr:row>
      <xdr:rowOff>47625</xdr:rowOff>
    </xdr:from>
    <xdr:to>
      <xdr:col>1</xdr:col>
      <xdr:colOff>1819275</xdr:colOff>
      <xdr:row>6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81000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</xdr:row>
      <xdr:rowOff>47625</xdr:rowOff>
    </xdr:from>
    <xdr:to>
      <xdr:col>1</xdr:col>
      <xdr:colOff>781050</xdr:colOff>
      <xdr:row>6</xdr:row>
      <xdr:rowOff>0</xdr:rowOff>
    </xdr:to>
    <xdr:pic>
      <xdr:nvPicPr>
        <xdr:cNvPr id="2" name="Picture 7" descr="un-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381000"/>
          <a:ext cx="657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638175</xdr:colOff>
      <xdr:row>2</xdr:row>
      <xdr:rowOff>104775</xdr:rowOff>
    </xdr:from>
    <xdr:to>
      <xdr:col>2</xdr:col>
      <xdr:colOff>1333500</xdr:colOff>
      <xdr:row>5</xdr:row>
      <xdr:rowOff>142875</xdr:rowOff>
    </xdr:to>
    <xdr:pic>
      <xdr:nvPicPr>
        <xdr:cNvPr id="3" name="Picture 8" descr="itto_logo_HQprint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86225" y="438150"/>
          <a:ext cx="6953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1133475</xdr:colOff>
      <xdr:row>2</xdr:row>
      <xdr:rowOff>47625</xdr:rowOff>
    </xdr:from>
    <xdr:to>
      <xdr:col>1</xdr:col>
      <xdr:colOff>1819275</xdr:colOff>
      <xdr:row>6</xdr:row>
      <xdr:rowOff>9525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81000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</xdr:row>
      <xdr:rowOff>47625</xdr:rowOff>
    </xdr:from>
    <xdr:to>
      <xdr:col>1</xdr:col>
      <xdr:colOff>781050</xdr:colOff>
      <xdr:row>6</xdr:row>
      <xdr:rowOff>0</xdr:rowOff>
    </xdr:to>
    <xdr:pic>
      <xdr:nvPicPr>
        <xdr:cNvPr id="5" name="Picture 12" descr="un-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381000"/>
          <a:ext cx="657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638175</xdr:colOff>
      <xdr:row>2</xdr:row>
      <xdr:rowOff>104775</xdr:rowOff>
    </xdr:from>
    <xdr:to>
      <xdr:col>2</xdr:col>
      <xdr:colOff>1333500</xdr:colOff>
      <xdr:row>5</xdr:row>
      <xdr:rowOff>142875</xdr:rowOff>
    </xdr:to>
    <xdr:pic>
      <xdr:nvPicPr>
        <xdr:cNvPr id="6" name="Picture 13" descr="itto_logo_HQprint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86225" y="438150"/>
          <a:ext cx="6953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2200275</xdr:colOff>
      <xdr:row>2</xdr:row>
      <xdr:rowOff>19050</xdr:rowOff>
    </xdr:from>
    <xdr:to>
      <xdr:col>2</xdr:col>
      <xdr:colOff>304800</xdr:colOff>
      <xdr:row>6</xdr:row>
      <xdr:rowOff>76200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38450" y="352425"/>
          <a:ext cx="914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C8:BD68" comment="" totalsRowShown="0">
  <autoFilter ref="BC8:BD68"/>
  <tableColumns count="2">
    <tableColumn id="1" name="Column1"/>
    <tableColumn id="2" name="Column2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BB8:BC68" comment="" insertRow="1" totalsRowShown="0">
  <autoFilter ref="BB8:BC68"/>
  <tableColumns count="2">
    <tableColumn id="1" name="Column1"/>
    <tableColumn id="2" name="Column2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IB225"/>
  <sheetViews>
    <sheetView showGridLines="0" tabSelected="1" zoomScale="85" zoomScaleNormal="85" zoomScaleSheetLayoutView="100" zoomScalePageLayoutView="0" workbookViewId="0" topLeftCell="A1">
      <selection activeCell="A1" sqref="A1"/>
    </sheetView>
  </sheetViews>
  <sheetFormatPr defaultColWidth="9.625" defaultRowHeight="12.75" customHeight="1"/>
  <cols>
    <col min="1" max="1" width="8.375" style="104" customWidth="1"/>
    <col min="2" max="2" width="52.375" style="56" customWidth="1"/>
    <col min="3" max="3" width="9.00390625" style="56" customWidth="1"/>
    <col min="4" max="5" width="25.625" style="56" customWidth="1"/>
    <col min="6" max="6" width="6.00390625" style="56" customWidth="1"/>
    <col min="7" max="7" width="7.125" style="56" customWidth="1"/>
    <col min="8" max="8" width="9.125" style="56" customWidth="1"/>
    <col min="9" max="9" width="8.25390625" style="56" customWidth="1"/>
    <col min="10" max="10" width="12.625" style="102" customWidth="1"/>
    <col min="11" max="11" width="8.875" style="56" customWidth="1"/>
    <col min="12" max="12" width="50.625" style="56" customWidth="1"/>
    <col min="13" max="13" width="9.375" style="56" customWidth="1"/>
    <col min="14" max="16" width="12.625" style="56" customWidth="1"/>
    <col min="17" max="17" width="1.625" style="56" customWidth="1"/>
    <col min="18" max="18" width="12.625" style="56" customWidth="1"/>
    <col min="19" max="19" width="1.625" style="56" customWidth="1"/>
    <col min="20" max="20" width="20.625" style="56" customWidth="1"/>
    <col min="21" max="21" width="1.625" style="56" customWidth="1"/>
    <col min="22" max="22" width="12.625" style="56" customWidth="1"/>
    <col min="23" max="23" width="1.625" style="56" customWidth="1"/>
    <col min="24" max="24" width="12.625" style="56" customWidth="1"/>
    <col min="25" max="25" width="1.625" style="56" customWidth="1"/>
    <col min="26" max="26" width="12.625" style="56" customWidth="1"/>
    <col min="27" max="27" width="1.625" style="56" customWidth="1"/>
    <col min="28" max="28" width="12.625" style="56" customWidth="1"/>
    <col min="29" max="29" width="1.625" style="56" customWidth="1"/>
    <col min="30" max="30" width="12.625" style="56" customWidth="1"/>
    <col min="31" max="31" width="1.625" style="56" customWidth="1"/>
    <col min="32" max="32" width="12.625" style="56" customWidth="1"/>
    <col min="33" max="33" width="1.625" style="56" customWidth="1"/>
    <col min="34" max="34" width="12.625" style="56" customWidth="1"/>
    <col min="35" max="35" width="1.625" style="56" customWidth="1"/>
    <col min="36" max="36" width="12.625" style="56" customWidth="1"/>
    <col min="37" max="37" width="1.625" style="56" customWidth="1"/>
    <col min="38" max="16384" width="9.625" style="56" customWidth="1"/>
  </cols>
  <sheetData>
    <row r="1" spans="1:14" ht="16.5" customHeight="1">
      <c r="A1" s="52"/>
      <c r="B1" s="330" t="s">
        <v>193</v>
      </c>
      <c r="C1" s="331" t="s">
        <v>247</v>
      </c>
      <c r="D1" s="687" t="s">
        <v>348</v>
      </c>
      <c r="E1" s="129" t="s">
        <v>205</v>
      </c>
      <c r="F1" s="634"/>
      <c r="G1" s="634"/>
      <c r="H1" s="634"/>
      <c r="I1" s="634"/>
      <c r="M1" s="57" t="s">
        <v>247</v>
      </c>
      <c r="N1" s="57" t="s">
        <v>348</v>
      </c>
    </row>
    <row r="2" spans="1:9" ht="16.5" customHeight="1">
      <c r="A2" s="332"/>
      <c r="B2" s="333" t="s">
        <v>193</v>
      </c>
      <c r="C2" s="1130" t="s">
        <v>210</v>
      </c>
      <c r="D2" s="1125"/>
      <c r="E2" s="130"/>
      <c r="F2" s="634"/>
      <c r="G2" s="634"/>
      <c r="H2" s="634"/>
      <c r="I2" s="634"/>
    </row>
    <row r="3" spans="1:15" ht="16.5" customHeight="1">
      <c r="A3" s="332"/>
      <c r="B3" s="333" t="s">
        <v>193</v>
      </c>
      <c r="C3" s="1124" t="s">
        <v>193</v>
      </c>
      <c r="D3" s="1125"/>
      <c r="E3" s="1126"/>
      <c r="F3" s="634"/>
      <c r="G3" s="634"/>
      <c r="H3" s="634"/>
      <c r="I3" s="634"/>
      <c r="K3" s="1131" t="s">
        <v>181</v>
      </c>
      <c r="L3" s="1131"/>
      <c r="M3" s="1131"/>
      <c r="N3" s="1131"/>
      <c r="O3" s="633"/>
    </row>
    <row r="4" spans="1:15" ht="16.5" customHeight="1">
      <c r="A4" s="332"/>
      <c r="B4" s="333"/>
      <c r="C4" s="312" t="s">
        <v>206</v>
      </c>
      <c r="D4" s="131"/>
      <c r="E4" s="130"/>
      <c r="F4" s="634"/>
      <c r="G4" s="634"/>
      <c r="H4" s="634"/>
      <c r="I4" s="634"/>
      <c r="K4" s="1131"/>
      <c r="L4" s="1131"/>
      <c r="M4" s="1131"/>
      <c r="N4" s="1131"/>
      <c r="O4" s="633"/>
    </row>
    <row r="5" spans="1:15" ht="16.5" customHeight="1">
      <c r="A5" s="1138" t="s">
        <v>238</v>
      </c>
      <c r="B5" s="1139"/>
      <c r="C5" s="1127"/>
      <c r="D5" s="1128"/>
      <c r="E5" s="1129"/>
      <c r="F5" s="634"/>
      <c r="G5" s="634"/>
      <c r="H5" s="634"/>
      <c r="I5" s="634"/>
      <c r="K5" s="1131"/>
      <c r="L5" s="1131"/>
      <c r="M5" s="1131"/>
      <c r="N5" s="1131"/>
      <c r="O5" s="633"/>
    </row>
    <row r="6" spans="1:15" ht="16.5" customHeight="1">
      <c r="A6" s="1138"/>
      <c r="B6" s="1139"/>
      <c r="C6" s="132"/>
      <c r="D6" s="133"/>
      <c r="E6" s="134"/>
      <c r="F6" s="634"/>
      <c r="G6" s="634"/>
      <c r="H6" s="634"/>
      <c r="I6" s="634"/>
      <c r="K6" s="1131"/>
      <c r="L6" s="1131"/>
      <c r="M6" s="1131"/>
      <c r="N6" s="1131"/>
      <c r="O6" s="633"/>
    </row>
    <row r="7" spans="1:15" ht="16.5" customHeight="1">
      <c r="A7" s="1140" t="s">
        <v>200</v>
      </c>
      <c r="B7" s="1141"/>
      <c r="C7" s="312" t="s">
        <v>207</v>
      </c>
      <c r="D7" s="135"/>
      <c r="E7" s="136"/>
      <c r="F7" s="634"/>
      <c r="G7" s="634"/>
      <c r="H7" s="634"/>
      <c r="I7" s="634"/>
      <c r="L7" s="58" t="s">
        <v>193</v>
      </c>
      <c r="N7" s="1132" t="s">
        <v>32</v>
      </c>
      <c r="O7" s="1132"/>
    </row>
    <row r="8" spans="1:15" ht="15.75" customHeight="1">
      <c r="A8" s="1140" t="s">
        <v>237</v>
      </c>
      <c r="B8" s="1141"/>
      <c r="C8" s="312" t="s">
        <v>209</v>
      </c>
      <c r="D8" s="131"/>
      <c r="E8" s="130"/>
      <c r="F8" s="635"/>
      <c r="G8" s="635"/>
      <c r="H8" s="634"/>
      <c r="I8" s="634"/>
      <c r="L8" s="59" t="s">
        <v>35</v>
      </c>
      <c r="N8" s="1132"/>
      <c r="O8" s="1132"/>
    </row>
    <row r="9" spans="1:15" ht="15.75" customHeight="1" thickBot="1">
      <c r="A9" s="334"/>
      <c r="B9" s="27"/>
      <c r="C9" s="12"/>
      <c r="D9" s="281" t="s">
        <v>188</v>
      </c>
      <c r="E9" s="282" t="s">
        <v>189</v>
      </c>
      <c r="F9" s="636" t="s">
        <v>182</v>
      </c>
      <c r="G9" s="636" t="s">
        <v>182</v>
      </c>
      <c r="H9" s="636" t="s">
        <v>183</v>
      </c>
      <c r="I9" s="636" t="s">
        <v>183</v>
      </c>
      <c r="K9" s="61" t="s">
        <v>193</v>
      </c>
      <c r="L9" s="58"/>
      <c r="M9" s="102" t="s">
        <v>193</v>
      </c>
      <c r="N9" s="102"/>
      <c r="O9" s="102"/>
    </row>
    <row r="10" spans="1:15" ht="12.75" customHeight="1">
      <c r="A10" s="335" t="s">
        <v>211</v>
      </c>
      <c r="B10" s="336" t="s">
        <v>211</v>
      </c>
      <c r="C10" s="1136" t="s">
        <v>204</v>
      </c>
      <c r="D10" s="637">
        <v>2013</v>
      </c>
      <c r="E10" s="638">
        <v>2014</v>
      </c>
      <c r="F10" s="1114">
        <v>2013</v>
      </c>
      <c r="G10" s="640">
        <v>2014</v>
      </c>
      <c r="H10" s="640">
        <v>2013</v>
      </c>
      <c r="I10" s="209">
        <v>2014</v>
      </c>
      <c r="J10" s="688"/>
      <c r="K10" s="273" t="s">
        <v>211</v>
      </c>
      <c r="L10" s="274" t="s">
        <v>211</v>
      </c>
      <c r="M10" s="689" t="s">
        <v>204</v>
      </c>
      <c r="N10" s="690">
        <v>2013</v>
      </c>
      <c r="O10" s="691">
        <v>2014</v>
      </c>
    </row>
    <row r="11" spans="1:15" ht="12.75" customHeight="1">
      <c r="A11" s="337" t="s">
        <v>201</v>
      </c>
      <c r="B11" s="338"/>
      <c r="C11" s="1137"/>
      <c r="D11" s="339" t="s">
        <v>202</v>
      </c>
      <c r="E11" s="340" t="s">
        <v>202</v>
      </c>
      <c r="F11" s="842"/>
      <c r="G11" s="642"/>
      <c r="H11" s="642"/>
      <c r="I11" s="692"/>
      <c r="J11" s="688"/>
      <c r="K11" s="5" t="s">
        <v>201</v>
      </c>
      <c r="L11" s="62"/>
      <c r="M11" s="63"/>
      <c r="N11" s="64" t="s">
        <v>202</v>
      </c>
      <c r="O11" s="693" t="s">
        <v>202</v>
      </c>
    </row>
    <row r="12" spans="1:15" s="314" customFormat="1" ht="12.75" customHeight="1">
      <c r="A12" s="1133" t="s">
        <v>341</v>
      </c>
      <c r="B12" s="1134"/>
      <c r="C12" s="1134"/>
      <c r="D12" s="1134"/>
      <c r="E12" s="1135"/>
      <c r="F12" s="842"/>
      <c r="G12" s="642"/>
      <c r="H12" s="642"/>
      <c r="I12" s="642"/>
      <c r="J12" s="694"/>
      <c r="K12" s="695"/>
      <c r="L12" s="65" t="s">
        <v>341</v>
      </c>
      <c r="M12" s="66"/>
      <c r="N12" s="67"/>
      <c r="O12" s="696"/>
    </row>
    <row r="13" spans="1:236" s="650" customFormat="1" ht="12.75" customHeight="1">
      <c r="A13" s="655">
        <v>1</v>
      </c>
      <c r="B13" s="720" t="s">
        <v>203</v>
      </c>
      <c r="C13" s="1113" t="s">
        <v>33</v>
      </c>
      <c r="D13" s="1102">
        <v>6027.202</v>
      </c>
      <c r="E13" s="1107">
        <v>5798.162</v>
      </c>
      <c r="F13" s="697" t="s">
        <v>349</v>
      </c>
      <c r="G13" s="928" t="s">
        <v>349</v>
      </c>
      <c r="H13" s="648" t="s">
        <v>349</v>
      </c>
      <c r="I13" s="648" t="s">
        <v>349</v>
      </c>
      <c r="J13" s="698"/>
      <c r="K13" s="699">
        <v>1</v>
      </c>
      <c r="L13" s="652" t="s">
        <v>203</v>
      </c>
      <c r="M13" s="653" t="s">
        <v>192</v>
      </c>
      <c r="N13" s="654">
        <v>0</v>
      </c>
      <c r="O13" s="700">
        <v>0</v>
      </c>
      <c r="P13" s="701"/>
      <c r="Q13" s="701"/>
      <c r="R13" s="701"/>
      <c r="S13" s="701"/>
      <c r="T13" s="701"/>
      <c r="U13" s="701"/>
      <c r="V13" s="701"/>
      <c r="W13" s="701"/>
      <c r="X13" s="701"/>
      <c r="Y13" s="701"/>
      <c r="Z13" s="701"/>
      <c r="AA13" s="701"/>
      <c r="AB13" s="701"/>
      <c r="AC13" s="701"/>
      <c r="AD13" s="701"/>
      <c r="AE13" s="701"/>
      <c r="AF13" s="701"/>
      <c r="AG13" s="701"/>
      <c r="AH13" s="701"/>
      <c r="AI13" s="701"/>
      <c r="AJ13" s="701"/>
      <c r="AK13" s="701"/>
      <c r="AL13" s="701"/>
      <c r="AM13" s="701"/>
      <c r="AN13" s="701"/>
      <c r="AO13" s="701"/>
      <c r="AP13" s="701"/>
      <c r="AQ13" s="701"/>
      <c r="AR13" s="701"/>
      <c r="AS13" s="701"/>
      <c r="AT13" s="701"/>
      <c r="AU13" s="701"/>
      <c r="AV13" s="701"/>
      <c r="AW13" s="701"/>
      <c r="AX13" s="701"/>
      <c r="AY13" s="701"/>
      <c r="AZ13" s="701"/>
      <c r="BA13" s="701"/>
      <c r="BB13" s="701"/>
      <c r="BC13" s="701"/>
      <c r="BD13" s="701"/>
      <c r="BE13" s="701"/>
      <c r="BF13" s="701"/>
      <c r="BG13" s="701"/>
      <c r="BH13" s="701"/>
      <c r="BI13" s="701"/>
      <c r="BJ13" s="701"/>
      <c r="BK13" s="701"/>
      <c r="BL13" s="701"/>
      <c r="BM13" s="701"/>
      <c r="BN13" s="701"/>
      <c r="BO13" s="701"/>
      <c r="BP13" s="701"/>
      <c r="BQ13" s="701"/>
      <c r="BR13" s="701"/>
      <c r="BS13" s="701"/>
      <c r="BT13" s="701"/>
      <c r="BU13" s="701"/>
      <c r="BV13" s="701"/>
      <c r="BW13" s="701"/>
      <c r="BX13" s="701"/>
      <c r="BY13" s="701"/>
      <c r="BZ13" s="701"/>
      <c r="CA13" s="701"/>
      <c r="CB13" s="701"/>
      <c r="CC13" s="701"/>
      <c r="CD13" s="701"/>
      <c r="CE13" s="701"/>
      <c r="CF13" s="701"/>
      <c r="CG13" s="701"/>
      <c r="CH13" s="701"/>
      <c r="CI13" s="701"/>
      <c r="CJ13" s="701"/>
      <c r="CK13" s="701"/>
      <c r="CL13" s="701"/>
      <c r="CM13" s="701"/>
      <c r="CN13" s="701"/>
      <c r="CO13" s="701"/>
      <c r="CP13" s="701"/>
      <c r="CQ13" s="701"/>
      <c r="CR13" s="701"/>
      <c r="CS13" s="701"/>
      <c r="CT13" s="701"/>
      <c r="CU13" s="701"/>
      <c r="CV13" s="701"/>
      <c r="CW13" s="701"/>
      <c r="CX13" s="701"/>
      <c r="CY13" s="701"/>
      <c r="CZ13" s="701"/>
      <c r="DA13" s="701"/>
      <c r="DB13" s="701"/>
      <c r="DC13" s="701"/>
      <c r="DD13" s="701"/>
      <c r="DE13" s="701"/>
      <c r="DF13" s="701"/>
      <c r="DG13" s="701"/>
      <c r="DH13" s="701"/>
      <c r="DI13" s="701"/>
      <c r="DJ13" s="701"/>
      <c r="DK13" s="701"/>
      <c r="DL13" s="701"/>
      <c r="DM13" s="701"/>
      <c r="DN13" s="701"/>
      <c r="DO13" s="701"/>
      <c r="DP13" s="701"/>
      <c r="DQ13" s="701"/>
      <c r="DR13" s="701"/>
      <c r="DS13" s="701"/>
      <c r="DT13" s="701"/>
      <c r="DU13" s="701"/>
      <c r="DV13" s="701"/>
      <c r="DW13" s="701"/>
      <c r="DX13" s="701"/>
      <c r="DY13" s="701"/>
      <c r="DZ13" s="701"/>
      <c r="EA13" s="701"/>
      <c r="EB13" s="701"/>
      <c r="EC13" s="701"/>
      <c r="ED13" s="701"/>
      <c r="EE13" s="701"/>
      <c r="EF13" s="701"/>
      <c r="EG13" s="701"/>
      <c r="EH13" s="701"/>
      <c r="EI13" s="701"/>
      <c r="EJ13" s="701"/>
      <c r="EK13" s="701"/>
      <c r="EL13" s="701"/>
      <c r="EM13" s="701"/>
      <c r="EN13" s="701"/>
      <c r="EO13" s="701"/>
      <c r="EP13" s="701"/>
      <c r="EQ13" s="701"/>
      <c r="ER13" s="701"/>
      <c r="ES13" s="701"/>
      <c r="ET13" s="701"/>
      <c r="EU13" s="701"/>
      <c r="EV13" s="701"/>
      <c r="EW13" s="701"/>
      <c r="EX13" s="701"/>
      <c r="EY13" s="701"/>
      <c r="EZ13" s="701"/>
      <c r="FA13" s="701"/>
      <c r="FB13" s="701"/>
      <c r="FC13" s="701"/>
      <c r="FD13" s="701"/>
      <c r="FE13" s="701"/>
      <c r="FF13" s="701"/>
      <c r="FG13" s="701"/>
      <c r="FH13" s="701"/>
      <c r="FI13" s="701"/>
      <c r="FJ13" s="701"/>
      <c r="FK13" s="701"/>
      <c r="FL13" s="701"/>
      <c r="FM13" s="701"/>
      <c r="FN13" s="701"/>
      <c r="FO13" s="701"/>
      <c r="FP13" s="701"/>
      <c r="FQ13" s="701"/>
      <c r="FR13" s="701"/>
      <c r="FS13" s="701"/>
      <c r="FT13" s="701"/>
      <c r="FU13" s="701"/>
      <c r="FV13" s="701"/>
      <c r="FW13" s="701"/>
      <c r="FX13" s="701"/>
      <c r="FY13" s="701"/>
      <c r="FZ13" s="701"/>
      <c r="GA13" s="701"/>
      <c r="GB13" s="701"/>
      <c r="GC13" s="701"/>
      <c r="GD13" s="701"/>
      <c r="GE13" s="701"/>
      <c r="GF13" s="701"/>
      <c r="GG13" s="701"/>
      <c r="GH13" s="701"/>
      <c r="GI13" s="701"/>
      <c r="GJ13" s="701"/>
      <c r="GK13" s="701"/>
      <c r="GL13" s="701"/>
      <c r="GM13" s="701"/>
      <c r="GN13" s="701"/>
      <c r="GO13" s="701"/>
      <c r="GP13" s="701"/>
      <c r="GQ13" s="701"/>
      <c r="GR13" s="701"/>
      <c r="GS13" s="701"/>
      <c r="GT13" s="701"/>
      <c r="GU13" s="701"/>
      <c r="GV13" s="701"/>
      <c r="GW13" s="701"/>
      <c r="GX13" s="701"/>
      <c r="GY13" s="701"/>
      <c r="GZ13" s="701"/>
      <c r="HA13" s="701"/>
      <c r="HB13" s="701"/>
      <c r="HC13" s="701"/>
      <c r="HD13" s="701"/>
      <c r="HE13" s="701"/>
      <c r="HF13" s="701"/>
      <c r="HG13" s="701"/>
      <c r="HH13" s="701"/>
      <c r="HI13" s="701"/>
      <c r="HJ13" s="701"/>
      <c r="HK13" s="701"/>
      <c r="HL13" s="701"/>
      <c r="HM13" s="701"/>
      <c r="HN13" s="701"/>
      <c r="HO13" s="701"/>
      <c r="HP13" s="701"/>
      <c r="HQ13" s="701"/>
      <c r="HR13" s="701"/>
      <c r="HS13" s="701"/>
      <c r="HT13" s="701"/>
      <c r="HU13" s="701"/>
      <c r="HV13" s="701"/>
      <c r="HW13" s="701"/>
      <c r="HX13" s="701"/>
      <c r="HY13" s="701"/>
      <c r="HZ13" s="701"/>
      <c r="IA13" s="701"/>
      <c r="IB13" s="701"/>
    </row>
    <row r="14" spans="1:236" s="650" customFormat="1" ht="12.75" customHeight="1">
      <c r="A14" s="655" t="s">
        <v>216</v>
      </c>
      <c r="B14" s="656" t="s">
        <v>197</v>
      </c>
      <c r="C14" s="646" t="s">
        <v>33</v>
      </c>
      <c r="D14" s="1102">
        <v>1015.583</v>
      </c>
      <c r="E14" s="1107">
        <v>1061.685</v>
      </c>
      <c r="F14" s="697" t="s">
        <v>349</v>
      </c>
      <c r="G14" s="929" t="s">
        <v>349</v>
      </c>
      <c r="H14" s="648" t="s">
        <v>349</v>
      </c>
      <c r="I14" s="648" t="s">
        <v>349</v>
      </c>
      <c r="J14" s="698"/>
      <c r="K14" s="14" t="s">
        <v>216</v>
      </c>
      <c r="L14" s="657" t="s">
        <v>197</v>
      </c>
      <c r="M14" s="653" t="s">
        <v>192</v>
      </c>
      <c r="N14" s="658">
        <v>0</v>
      </c>
      <c r="O14" s="702">
        <v>0</v>
      </c>
      <c r="P14" s="701"/>
      <c r="Q14" s="701"/>
      <c r="R14" s="701"/>
      <c r="S14" s="701"/>
      <c r="T14" s="701"/>
      <c r="U14" s="701"/>
      <c r="V14" s="701"/>
      <c r="W14" s="701"/>
      <c r="X14" s="701"/>
      <c r="Y14" s="701"/>
      <c r="Z14" s="701"/>
      <c r="AA14" s="701"/>
      <c r="AB14" s="701"/>
      <c r="AC14" s="701"/>
      <c r="AD14" s="701"/>
      <c r="AE14" s="701"/>
      <c r="AF14" s="701"/>
      <c r="AG14" s="701"/>
      <c r="AH14" s="701"/>
      <c r="AI14" s="701"/>
      <c r="AJ14" s="701"/>
      <c r="AK14" s="701"/>
      <c r="AL14" s="701"/>
      <c r="AM14" s="701"/>
      <c r="AN14" s="701"/>
      <c r="AO14" s="701"/>
      <c r="AP14" s="701"/>
      <c r="AQ14" s="701"/>
      <c r="AR14" s="701"/>
      <c r="AS14" s="701"/>
      <c r="AT14" s="701"/>
      <c r="AU14" s="701"/>
      <c r="AV14" s="701"/>
      <c r="AW14" s="701"/>
      <c r="AX14" s="701"/>
      <c r="AY14" s="701"/>
      <c r="AZ14" s="701"/>
      <c r="BA14" s="701"/>
      <c r="BB14" s="701"/>
      <c r="BC14" s="701"/>
      <c r="BD14" s="701"/>
      <c r="BE14" s="701"/>
      <c r="BF14" s="701"/>
      <c r="BG14" s="701"/>
      <c r="BH14" s="701"/>
      <c r="BI14" s="701"/>
      <c r="BJ14" s="701"/>
      <c r="BK14" s="701"/>
      <c r="BL14" s="701"/>
      <c r="BM14" s="701"/>
      <c r="BN14" s="701"/>
      <c r="BO14" s="701"/>
      <c r="BP14" s="701"/>
      <c r="BQ14" s="701"/>
      <c r="BR14" s="701"/>
      <c r="BS14" s="701"/>
      <c r="BT14" s="701"/>
      <c r="BU14" s="701"/>
      <c r="BV14" s="701"/>
      <c r="BW14" s="701"/>
      <c r="BX14" s="701"/>
      <c r="BY14" s="701"/>
      <c r="BZ14" s="701"/>
      <c r="CA14" s="701"/>
      <c r="CB14" s="701"/>
      <c r="CC14" s="701"/>
      <c r="CD14" s="701"/>
      <c r="CE14" s="701"/>
      <c r="CF14" s="701"/>
      <c r="CG14" s="701"/>
      <c r="CH14" s="701"/>
      <c r="CI14" s="701"/>
      <c r="CJ14" s="701"/>
      <c r="CK14" s="701"/>
      <c r="CL14" s="701"/>
      <c r="CM14" s="701"/>
      <c r="CN14" s="701"/>
      <c r="CO14" s="701"/>
      <c r="CP14" s="701"/>
      <c r="CQ14" s="701"/>
      <c r="CR14" s="701"/>
      <c r="CS14" s="701"/>
      <c r="CT14" s="701"/>
      <c r="CU14" s="701"/>
      <c r="CV14" s="701"/>
      <c r="CW14" s="701"/>
      <c r="CX14" s="701"/>
      <c r="CY14" s="701"/>
      <c r="CZ14" s="701"/>
      <c r="DA14" s="701"/>
      <c r="DB14" s="701"/>
      <c r="DC14" s="701"/>
      <c r="DD14" s="701"/>
      <c r="DE14" s="701"/>
      <c r="DF14" s="701"/>
      <c r="DG14" s="701"/>
      <c r="DH14" s="701"/>
      <c r="DI14" s="701"/>
      <c r="DJ14" s="701"/>
      <c r="DK14" s="701"/>
      <c r="DL14" s="701"/>
      <c r="DM14" s="701"/>
      <c r="DN14" s="701"/>
      <c r="DO14" s="701"/>
      <c r="DP14" s="701"/>
      <c r="DQ14" s="701"/>
      <c r="DR14" s="701"/>
      <c r="DS14" s="701"/>
      <c r="DT14" s="701"/>
      <c r="DU14" s="701"/>
      <c r="DV14" s="701"/>
      <c r="DW14" s="701"/>
      <c r="DX14" s="701"/>
      <c r="DY14" s="701"/>
      <c r="DZ14" s="701"/>
      <c r="EA14" s="701"/>
      <c r="EB14" s="701"/>
      <c r="EC14" s="701"/>
      <c r="ED14" s="701"/>
      <c r="EE14" s="701"/>
      <c r="EF14" s="701"/>
      <c r="EG14" s="701"/>
      <c r="EH14" s="701"/>
      <c r="EI14" s="701"/>
      <c r="EJ14" s="701"/>
      <c r="EK14" s="701"/>
      <c r="EL14" s="701"/>
      <c r="EM14" s="701"/>
      <c r="EN14" s="701"/>
      <c r="EO14" s="701"/>
      <c r="EP14" s="701"/>
      <c r="EQ14" s="701"/>
      <c r="ER14" s="701"/>
      <c r="ES14" s="701"/>
      <c r="ET14" s="701"/>
      <c r="EU14" s="701"/>
      <c r="EV14" s="701"/>
      <c r="EW14" s="701"/>
      <c r="EX14" s="701"/>
      <c r="EY14" s="701"/>
      <c r="EZ14" s="701"/>
      <c r="FA14" s="701"/>
      <c r="FB14" s="701"/>
      <c r="FC14" s="701"/>
      <c r="FD14" s="701"/>
      <c r="FE14" s="701"/>
      <c r="FF14" s="701"/>
      <c r="FG14" s="701"/>
      <c r="FH14" s="701"/>
      <c r="FI14" s="701"/>
      <c r="FJ14" s="701"/>
      <c r="FK14" s="701"/>
      <c r="FL14" s="701"/>
      <c r="FM14" s="701"/>
      <c r="FN14" s="701"/>
      <c r="FO14" s="701"/>
      <c r="FP14" s="701"/>
      <c r="FQ14" s="701"/>
      <c r="FR14" s="701"/>
      <c r="FS14" s="701"/>
      <c r="FT14" s="701"/>
      <c r="FU14" s="701"/>
      <c r="FV14" s="701"/>
      <c r="FW14" s="701"/>
      <c r="FX14" s="701"/>
      <c r="FY14" s="701"/>
      <c r="FZ14" s="701"/>
      <c r="GA14" s="701"/>
      <c r="GB14" s="701"/>
      <c r="GC14" s="701"/>
      <c r="GD14" s="701"/>
      <c r="GE14" s="701"/>
      <c r="GF14" s="701"/>
      <c r="GG14" s="701"/>
      <c r="GH14" s="701"/>
      <c r="GI14" s="701"/>
      <c r="GJ14" s="701"/>
      <c r="GK14" s="701"/>
      <c r="GL14" s="701"/>
      <c r="GM14" s="701"/>
      <c r="GN14" s="701"/>
      <c r="GO14" s="701"/>
      <c r="GP14" s="701"/>
      <c r="GQ14" s="701"/>
      <c r="GR14" s="701"/>
      <c r="GS14" s="701"/>
      <c r="GT14" s="701"/>
      <c r="GU14" s="701"/>
      <c r="GV14" s="701"/>
      <c r="GW14" s="701"/>
      <c r="GX14" s="701"/>
      <c r="GY14" s="701"/>
      <c r="GZ14" s="701"/>
      <c r="HA14" s="701"/>
      <c r="HB14" s="701"/>
      <c r="HC14" s="701"/>
      <c r="HD14" s="701"/>
      <c r="HE14" s="701"/>
      <c r="HF14" s="701"/>
      <c r="HG14" s="701"/>
      <c r="HH14" s="701"/>
      <c r="HI14" s="701"/>
      <c r="HJ14" s="701"/>
      <c r="HK14" s="701"/>
      <c r="HL14" s="701"/>
      <c r="HM14" s="701"/>
      <c r="HN14" s="701"/>
      <c r="HO14" s="701"/>
      <c r="HP14" s="701"/>
      <c r="HQ14" s="701"/>
      <c r="HR14" s="701"/>
      <c r="HS14" s="701"/>
      <c r="HT14" s="701"/>
      <c r="HU14" s="701"/>
      <c r="HV14" s="701"/>
      <c r="HW14" s="701"/>
      <c r="HX14" s="701"/>
      <c r="HY14" s="701"/>
      <c r="HZ14" s="701"/>
      <c r="IA14" s="701"/>
      <c r="IB14" s="701"/>
    </row>
    <row r="15" spans="1:236" s="650" customFormat="1" ht="12.75" customHeight="1">
      <c r="A15" s="655" t="s">
        <v>288</v>
      </c>
      <c r="B15" s="656" t="s">
        <v>198</v>
      </c>
      <c r="C15" s="646" t="s">
        <v>33</v>
      </c>
      <c r="D15" s="1102">
        <v>5011.619</v>
      </c>
      <c r="E15" s="1107">
        <v>4736.477</v>
      </c>
      <c r="F15" s="697" t="s">
        <v>349</v>
      </c>
      <c r="G15" s="929" t="s">
        <v>349</v>
      </c>
      <c r="H15" s="648" t="s">
        <v>349</v>
      </c>
      <c r="I15" s="648" t="s">
        <v>349</v>
      </c>
      <c r="J15" s="698"/>
      <c r="K15" s="14" t="s">
        <v>288</v>
      </c>
      <c r="L15" s="657" t="s">
        <v>198</v>
      </c>
      <c r="M15" s="653" t="s">
        <v>192</v>
      </c>
      <c r="N15" s="659">
        <v>0</v>
      </c>
      <c r="O15" s="703">
        <v>0</v>
      </c>
      <c r="P15" s="701"/>
      <c r="Q15" s="701"/>
      <c r="R15" s="701"/>
      <c r="S15" s="701"/>
      <c r="T15" s="701"/>
      <c r="U15" s="701"/>
      <c r="V15" s="701"/>
      <c r="W15" s="701"/>
      <c r="X15" s="701"/>
      <c r="Y15" s="701"/>
      <c r="Z15" s="701"/>
      <c r="AA15" s="701"/>
      <c r="AB15" s="701"/>
      <c r="AC15" s="701"/>
      <c r="AD15" s="701"/>
      <c r="AE15" s="701"/>
      <c r="AF15" s="701"/>
      <c r="AG15" s="701"/>
      <c r="AH15" s="701"/>
      <c r="AI15" s="701"/>
      <c r="AJ15" s="701"/>
      <c r="AK15" s="701"/>
      <c r="AL15" s="701"/>
      <c r="AM15" s="701"/>
      <c r="AN15" s="701"/>
      <c r="AO15" s="701"/>
      <c r="AP15" s="701"/>
      <c r="AQ15" s="701"/>
      <c r="AR15" s="701"/>
      <c r="AS15" s="701"/>
      <c r="AT15" s="701"/>
      <c r="AU15" s="701"/>
      <c r="AV15" s="701"/>
      <c r="AW15" s="701"/>
      <c r="AX15" s="701"/>
      <c r="AY15" s="701"/>
      <c r="AZ15" s="701"/>
      <c r="BA15" s="701"/>
      <c r="BB15" s="701"/>
      <c r="BC15" s="701"/>
      <c r="BD15" s="701"/>
      <c r="BE15" s="701"/>
      <c r="BF15" s="701"/>
      <c r="BG15" s="701"/>
      <c r="BH15" s="701"/>
      <c r="BI15" s="701"/>
      <c r="BJ15" s="701"/>
      <c r="BK15" s="701"/>
      <c r="BL15" s="701"/>
      <c r="BM15" s="701"/>
      <c r="BN15" s="701"/>
      <c r="BO15" s="701"/>
      <c r="BP15" s="701"/>
      <c r="BQ15" s="701"/>
      <c r="BR15" s="701"/>
      <c r="BS15" s="701"/>
      <c r="BT15" s="701"/>
      <c r="BU15" s="701"/>
      <c r="BV15" s="701"/>
      <c r="BW15" s="701"/>
      <c r="BX15" s="701"/>
      <c r="BY15" s="701"/>
      <c r="BZ15" s="701"/>
      <c r="CA15" s="701"/>
      <c r="CB15" s="701"/>
      <c r="CC15" s="701"/>
      <c r="CD15" s="701"/>
      <c r="CE15" s="701"/>
      <c r="CF15" s="701"/>
      <c r="CG15" s="701"/>
      <c r="CH15" s="701"/>
      <c r="CI15" s="701"/>
      <c r="CJ15" s="701"/>
      <c r="CK15" s="701"/>
      <c r="CL15" s="701"/>
      <c r="CM15" s="701"/>
      <c r="CN15" s="701"/>
      <c r="CO15" s="701"/>
      <c r="CP15" s="701"/>
      <c r="CQ15" s="701"/>
      <c r="CR15" s="701"/>
      <c r="CS15" s="701"/>
      <c r="CT15" s="701"/>
      <c r="CU15" s="701"/>
      <c r="CV15" s="701"/>
      <c r="CW15" s="701"/>
      <c r="CX15" s="701"/>
      <c r="CY15" s="701"/>
      <c r="CZ15" s="701"/>
      <c r="DA15" s="701"/>
      <c r="DB15" s="701"/>
      <c r="DC15" s="701"/>
      <c r="DD15" s="701"/>
      <c r="DE15" s="701"/>
      <c r="DF15" s="701"/>
      <c r="DG15" s="701"/>
      <c r="DH15" s="701"/>
      <c r="DI15" s="701"/>
      <c r="DJ15" s="701"/>
      <c r="DK15" s="701"/>
      <c r="DL15" s="701"/>
      <c r="DM15" s="701"/>
      <c r="DN15" s="701"/>
      <c r="DO15" s="701"/>
      <c r="DP15" s="701"/>
      <c r="DQ15" s="701"/>
      <c r="DR15" s="701"/>
      <c r="DS15" s="701"/>
      <c r="DT15" s="701"/>
      <c r="DU15" s="701"/>
      <c r="DV15" s="701"/>
      <c r="DW15" s="701"/>
      <c r="DX15" s="701"/>
      <c r="DY15" s="701"/>
      <c r="DZ15" s="701"/>
      <c r="EA15" s="701"/>
      <c r="EB15" s="701"/>
      <c r="EC15" s="701"/>
      <c r="ED15" s="701"/>
      <c r="EE15" s="701"/>
      <c r="EF15" s="701"/>
      <c r="EG15" s="701"/>
      <c r="EH15" s="701"/>
      <c r="EI15" s="701"/>
      <c r="EJ15" s="701"/>
      <c r="EK15" s="701"/>
      <c r="EL15" s="701"/>
      <c r="EM15" s="701"/>
      <c r="EN15" s="701"/>
      <c r="EO15" s="701"/>
      <c r="EP15" s="701"/>
      <c r="EQ15" s="701"/>
      <c r="ER15" s="701"/>
      <c r="ES15" s="701"/>
      <c r="ET15" s="701"/>
      <c r="EU15" s="701"/>
      <c r="EV15" s="701"/>
      <c r="EW15" s="701"/>
      <c r="EX15" s="701"/>
      <c r="EY15" s="701"/>
      <c r="EZ15" s="701"/>
      <c r="FA15" s="701"/>
      <c r="FB15" s="701"/>
      <c r="FC15" s="701"/>
      <c r="FD15" s="701"/>
      <c r="FE15" s="701"/>
      <c r="FF15" s="701"/>
      <c r="FG15" s="701"/>
      <c r="FH15" s="701"/>
      <c r="FI15" s="701"/>
      <c r="FJ15" s="701"/>
      <c r="FK15" s="701"/>
      <c r="FL15" s="701"/>
      <c r="FM15" s="701"/>
      <c r="FN15" s="701"/>
      <c r="FO15" s="701"/>
      <c r="FP15" s="701"/>
      <c r="FQ15" s="701"/>
      <c r="FR15" s="701"/>
      <c r="FS15" s="701"/>
      <c r="FT15" s="701"/>
      <c r="FU15" s="701"/>
      <c r="FV15" s="701"/>
      <c r="FW15" s="701"/>
      <c r="FX15" s="701"/>
      <c r="FY15" s="701"/>
      <c r="FZ15" s="701"/>
      <c r="GA15" s="701"/>
      <c r="GB15" s="701"/>
      <c r="GC15" s="701"/>
      <c r="GD15" s="701"/>
      <c r="GE15" s="701"/>
      <c r="GF15" s="701"/>
      <c r="GG15" s="701"/>
      <c r="GH15" s="701"/>
      <c r="GI15" s="701"/>
      <c r="GJ15" s="701"/>
      <c r="GK15" s="701"/>
      <c r="GL15" s="701"/>
      <c r="GM15" s="701"/>
      <c r="GN15" s="701"/>
      <c r="GO15" s="701"/>
      <c r="GP15" s="701"/>
      <c r="GQ15" s="701"/>
      <c r="GR15" s="701"/>
      <c r="GS15" s="701"/>
      <c r="GT15" s="701"/>
      <c r="GU15" s="701"/>
      <c r="GV15" s="701"/>
      <c r="GW15" s="701"/>
      <c r="GX15" s="701"/>
      <c r="GY15" s="701"/>
      <c r="GZ15" s="701"/>
      <c r="HA15" s="701"/>
      <c r="HB15" s="701"/>
      <c r="HC15" s="701"/>
      <c r="HD15" s="701"/>
      <c r="HE15" s="701"/>
      <c r="HF15" s="701"/>
      <c r="HG15" s="701"/>
      <c r="HH15" s="701"/>
      <c r="HI15" s="701"/>
      <c r="HJ15" s="701"/>
      <c r="HK15" s="701"/>
      <c r="HL15" s="701"/>
      <c r="HM15" s="701"/>
      <c r="HN15" s="701"/>
      <c r="HO15" s="701"/>
      <c r="HP15" s="701"/>
      <c r="HQ15" s="701"/>
      <c r="HR15" s="701"/>
      <c r="HS15" s="701"/>
      <c r="HT15" s="701"/>
      <c r="HU15" s="701"/>
      <c r="HV15" s="701"/>
      <c r="HW15" s="701"/>
      <c r="HX15" s="701"/>
      <c r="HY15" s="701"/>
      <c r="HZ15" s="701"/>
      <c r="IA15" s="701"/>
      <c r="IB15" s="701"/>
    </row>
    <row r="16" spans="1:236" s="357" customFormat="1" ht="12.75" customHeight="1">
      <c r="A16" s="655" t="s">
        <v>159</v>
      </c>
      <c r="B16" s="656" t="s">
        <v>241</v>
      </c>
      <c r="C16" s="646" t="s">
        <v>33</v>
      </c>
      <c r="D16" s="1102">
        <v>2858.473</v>
      </c>
      <c r="E16" s="1107">
        <v>2679.404</v>
      </c>
      <c r="F16" s="1115" t="s">
        <v>349</v>
      </c>
      <c r="G16" s="929" t="s">
        <v>349</v>
      </c>
      <c r="H16" s="661" t="s">
        <v>349</v>
      </c>
      <c r="I16" s="661" t="s">
        <v>349</v>
      </c>
      <c r="J16" s="698"/>
      <c r="K16" s="14" t="s">
        <v>159</v>
      </c>
      <c r="L16" s="663" t="s">
        <v>241</v>
      </c>
      <c r="M16" s="653" t="s">
        <v>192</v>
      </c>
      <c r="N16" s="664">
        <v>0</v>
      </c>
      <c r="O16" s="704">
        <v>0</v>
      </c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</row>
    <row r="17" spans="1:15" s="79" customFormat="1" ht="12.75" customHeight="1">
      <c r="A17" s="665" t="s">
        <v>217</v>
      </c>
      <c r="B17" s="342" t="s">
        <v>197</v>
      </c>
      <c r="C17" s="666" t="s">
        <v>33</v>
      </c>
      <c r="D17" s="1099">
        <v>129.92</v>
      </c>
      <c r="E17" s="1108">
        <v>172.162</v>
      </c>
      <c r="F17" s="951"/>
      <c r="G17" s="667"/>
      <c r="H17" s="667" t="s">
        <v>349</v>
      </c>
      <c r="I17" s="667" t="s">
        <v>349</v>
      </c>
      <c r="J17" s="705"/>
      <c r="K17" s="14" t="s">
        <v>217</v>
      </c>
      <c r="L17" s="1" t="s">
        <v>197</v>
      </c>
      <c r="M17" s="653" t="s">
        <v>192</v>
      </c>
      <c r="N17" s="668"/>
      <c r="O17" s="706"/>
    </row>
    <row r="18" spans="1:15" s="79" customFormat="1" ht="12.75" customHeight="1">
      <c r="A18" s="665" t="s">
        <v>289</v>
      </c>
      <c r="B18" s="342" t="s">
        <v>198</v>
      </c>
      <c r="C18" s="670" t="s">
        <v>33</v>
      </c>
      <c r="D18" s="1099">
        <v>2728.553</v>
      </c>
      <c r="E18" s="1108">
        <v>2507.242</v>
      </c>
      <c r="F18" s="951"/>
      <c r="G18" s="667"/>
      <c r="H18" s="667" t="s">
        <v>349</v>
      </c>
      <c r="I18" s="667" t="s">
        <v>349</v>
      </c>
      <c r="J18" s="705"/>
      <c r="K18" s="14" t="s">
        <v>289</v>
      </c>
      <c r="L18" s="1" t="s">
        <v>198</v>
      </c>
      <c r="M18" s="653" t="s">
        <v>192</v>
      </c>
      <c r="N18" s="671"/>
      <c r="O18" s="707"/>
    </row>
    <row r="19" spans="1:236" s="357" customFormat="1" ht="12.75" customHeight="1">
      <c r="A19" s="655" t="s">
        <v>160</v>
      </c>
      <c r="B19" s="656" t="s">
        <v>242</v>
      </c>
      <c r="C19" s="646" t="s">
        <v>33</v>
      </c>
      <c r="D19" s="1102">
        <v>3168.729</v>
      </c>
      <c r="E19" s="1107">
        <v>3118.758</v>
      </c>
      <c r="F19" s="1115" t="s">
        <v>349</v>
      </c>
      <c r="G19" s="660" t="s">
        <v>349</v>
      </c>
      <c r="H19" s="661" t="s">
        <v>349</v>
      </c>
      <c r="I19" s="661" t="s">
        <v>349</v>
      </c>
      <c r="J19" s="698"/>
      <c r="K19" s="14" t="s">
        <v>160</v>
      </c>
      <c r="L19" s="663" t="s">
        <v>242</v>
      </c>
      <c r="M19" s="653" t="s">
        <v>192</v>
      </c>
      <c r="N19" s="664">
        <v>0</v>
      </c>
      <c r="O19" s="704">
        <v>0</v>
      </c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</row>
    <row r="20" spans="1:236" s="357" customFormat="1" ht="12.75" customHeight="1">
      <c r="A20" s="655" t="s">
        <v>218</v>
      </c>
      <c r="B20" s="673" t="s">
        <v>197</v>
      </c>
      <c r="C20" s="646" t="s">
        <v>33</v>
      </c>
      <c r="D20" s="1102">
        <v>885.663</v>
      </c>
      <c r="E20" s="1107">
        <v>889.5229999999999</v>
      </c>
      <c r="F20" s="1115" t="s">
        <v>349</v>
      </c>
      <c r="G20" s="660" t="s">
        <v>349</v>
      </c>
      <c r="H20" s="661" t="s">
        <v>349</v>
      </c>
      <c r="I20" s="661" t="s">
        <v>349</v>
      </c>
      <c r="J20" s="698"/>
      <c r="K20" s="14" t="s">
        <v>218</v>
      </c>
      <c r="L20" s="674" t="s">
        <v>197</v>
      </c>
      <c r="M20" s="653" t="s">
        <v>192</v>
      </c>
      <c r="N20" s="668">
        <v>0</v>
      </c>
      <c r="O20" s="706">
        <v>0</v>
      </c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</row>
    <row r="21" spans="1:236" s="357" customFormat="1" ht="12.75" customHeight="1">
      <c r="A21" s="655" t="s">
        <v>290</v>
      </c>
      <c r="B21" s="673" t="s">
        <v>198</v>
      </c>
      <c r="C21" s="646" t="s">
        <v>33</v>
      </c>
      <c r="D21" s="1102">
        <v>2283.066</v>
      </c>
      <c r="E21" s="1107">
        <v>2229.2349999999997</v>
      </c>
      <c r="F21" s="1115" t="s">
        <v>349</v>
      </c>
      <c r="G21" s="660" t="s">
        <v>349</v>
      </c>
      <c r="H21" s="661" t="s">
        <v>349</v>
      </c>
      <c r="I21" s="661" t="s">
        <v>349</v>
      </c>
      <c r="J21" s="698"/>
      <c r="K21" s="14" t="s">
        <v>290</v>
      </c>
      <c r="L21" s="674" t="s">
        <v>198</v>
      </c>
      <c r="M21" s="653" t="s">
        <v>192</v>
      </c>
      <c r="N21" s="668">
        <v>0</v>
      </c>
      <c r="O21" s="706">
        <v>0</v>
      </c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</row>
    <row r="22" spans="1:236" s="357" customFormat="1" ht="12.75" customHeight="1">
      <c r="A22" s="655" t="s">
        <v>214</v>
      </c>
      <c r="B22" s="673" t="s">
        <v>263</v>
      </c>
      <c r="C22" s="646" t="s">
        <v>33</v>
      </c>
      <c r="D22" s="1102">
        <v>1162.752</v>
      </c>
      <c r="E22" s="1107">
        <v>1104.507</v>
      </c>
      <c r="F22" s="1115" t="s">
        <v>349</v>
      </c>
      <c r="G22" s="660" t="s">
        <v>349</v>
      </c>
      <c r="H22" s="661" t="s">
        <v>349</v>
      </c>
      <c r="I22" s="661" t="s">
        <v>349</v>
      </c>
      <c r="J22" s="698"/>
      <c r="K22" s="14" t="s">
        <v>214</v>
      </c>
      <c r="L22" s="674" t="s">
        <v>263</v>
      </c>
      <c r="M22" s="653" t="s">
        <v>192</v>
      </c>
      <c r="N22" s="675">
        <v>0</v>
      </c>
      <c r="O22" s="708">
        <v>0</v>
      </c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</row>
    <row r="23" spans="1:15" s="79" customFormat="1" ht="12.75" customHeight="1">
      <c r="A23" s="665" t="s">
        <v>215</v>
      </c>
      <c r="B23" s="676" t="s">
        <v>197</v>
      </c>
      <c r="C23" s="666" t="s">
        <v>33</v>
      </c>
      <c r="D23" s="1099">
        <v>195.363</v>
      </c>
      <c r="E23" s="1108">
        <v>185.107</v>
      </c>
      <c r="F23" s="951"/>
      <c r="G23" s="667"/>
      <c r="H23" s="667" t="s">
        <v>349</v>
      </c>
      <c r="I23" s="667" t="s">
        <v>349</v>
      </c>
      <c r="J23" s="705"/>
      <c r="K23" s="14" t="s">
        <v>215</v>
      </c>
      <c r="L23" s="677" t="s">
        <v>197</v>
      </c>
      <c r="M23" s="653" t="s">
        <v>192</v>
      </c>
      <c r="N23" s="668"/>
      <c r="O23" s="706"/>
    </row>
    <row r="24" spans="1:15" s="79" customFormat="1" ht="12.75" customHeight="1">
      <c r="A24" s="665" t="s">
        <v>291</v>
      </c>
      <c r="B24" s="676" t="s">
        <v>198</v>
      </c>
      <c r="C24" s="666" t="s">
        <v>33</v>
      </c>
      <c r="D24" s="1099">
        <v>967.389</v>
      </c>
      <c r="E24" s="1108">
        <v>919.4</v>
      </c>
      <c r="F24" s="951"/>
      <c r="G24" s="667"/>
      <c r="H24" s="667" t="s">
        <v>349</v>
      </c>
      <c r="I24" s="667" t="s">
        <v>349</v>
      </c>
      <c r="J24" s="705"/>
      <c r="K24" s="14" t="s">
        <v>291</v>
      </c>
      <c r="L24" s="677" t="s">
        <v>198</v>
      </c>
      <c r="M24" s="653" t="s">
        <v>192</v>
      </c>
      <c r="N24" s="668"/>
      <c r="O24" s="706"/>
    </row>
    <row r="25" spans="1:236" s="357" customFormat="1" ht="12.75" customHeight="1">
      <c r="A25" s="655" t="s">
        <v>219</v>
      </c>
      <c r="B25" s="673" t="s">
        <v>264</v>
      </c>
      <c r="C25" s="646" t="s">
        <v>33</v>
      </c>
      <c r="D25" s="1102">
        <v>1133.342</v>
      </c>
      <c r="E25" s="1107">
        <v>1143.674</v>
      </c>
      <c r="F25" s="1115" t="s">
        <v>349</v>
      </c>
      <c r="G25" s="660" t="s">
        <v>349</v>
      </c>
      <c r="H25" s="661" t="s">
        <v>349</v>
      </c>
      <c r="I25" s="661" t="s">
        <v>349</v>
      </c>
      <c r="J25" s="698"/>
      <c r="K25" s="14" t="s">
        <v>219</v>
      </c>
      <c r="L25" s="674" t="s">
        <v>264</v>
      </c>
      <c r="M25" s="653" t="s">
        <v>192</v>
      </c>
      <c r="N25" s="675">
        <v>0</v>
      </c>
      <c r="O25" s="708">
        <v>0</v>
      </c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</row>
    <row r="26" spans="1:15" s="79" customFormat="1" ht="12.75" customHeight="1">
      <c r="A26" s="665" t="s">
        <v>220</v>
      </c>
      <c r="B26" s="676" t="s">
        <v>197</v>
      </c>
      <c r="C26" s="666" t="s">
        <v>33</v>
      </c>
      <c r="D26" s="1099">
        <v>517.524</v>
      </c>
      <c r="E26" s="1108">
        <v>513.318</v>
      </c>
      <c r="F26" s="951"/>
      <c r="G26" s="667"/>
      <c r="H26" s="667" t="s">
        <v>349</v>
      </c>
      <c r="I26" s="667" t="s">
        <v>349</v>
      </c>
      <c r="J26" s="705"/>
      <c r="K26" s="14" t="s">
        <v>220</v>
      </c>
      <c r="L26" s="677" t="s">
        <v>197</v>
      </c>
      <c r="M26" s="653" t="s">
        <v>192</v>
      </c>
      <c r="N26" s="668"/>
      <c r="O26" s="706"/>
    </row>
    <row r="27" spans="1:15" s="79" customFormat="1" ht="12.75" customHeight="1">
      <c r="A27" s="665" t="s">
        <v>292</v>
      </c>
      <c r="B27" s="676" t="s">
        <v>198</v>
      </c>
      <c r="C27" s="666" t="s">
        <v>33</v>
      </c>
      <c r="D27" s="1099">
        <v>615.818</v>
      </c>
      <c r="E27" s="1108">
        <v>630.356</v>
      </c>
      <c r="F27" s="951"/>
      <c r="G27" s="667"/>
      <c r="H27" s="667" t="s">
        <v>349</v>
      </c>
      <c r="I27" s="667" t="s">
        <v>349</v>
      </c>
      <c r="J27" s="705"/>
      <c r="K27" s="14" t="s">
        <v>292</v>
      </c>
      <c r="L27" s="677" t="s">
        <v>198</v>
      </c>
      <c r="M27" s="653" t="s">
        <v>192</v>
      </c>
      <c r="N27" s="668"/>
      <c r="O27" s="706"/>
    </row>
    <row r="28" spans="1:236" s="357" customFormat="1" ht="12.75" customHeight="1">
      <c r="A28" s="655" t="s">
        <v>221</v>
      </c>
      <c r="B28" s="673" t="s">
        <v>239</v>
      </c>
      <c r="C28" s="646" t="s">
        <v>33</v>
      </c>
      <c r="D28" s="1102">
        <v>872.635</v>
      </c>
      <c r="E28" s="1107">
        <v>870.577</v>
      </c>
      <c r="F28" s="1115" t="s">
        <v>349</v>
      </c>
      <c r="G28" s="660" t="s">
        <v>349</v>
      </c>
      <c r="H28" s="661" t="s">
        <v>349</v>
      </c>
      <c r="I28" s="661" t="s">
        <v>349</v>
      </c>
      <c r="J28" s="698"/>
      <c r="K28" s="14" t="s">
        <v>221</v>
      </c>
      <c r="L28" s="674" t="s">
        <v>239</v>
      </c>
      <c r="M28" s="653" t="s">
        <v>192</v>
      </c>
      <c r="N28" s="675">
        <v>0</v>
      </c>
      <c r="O28" s="708">
        <v>0</v>
      </c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</row>
    <row r="29" spans="1:15" s="79" customFormat="1" ht="12.75" customHeight="1">
      <c r="A29" s="665" t="s">
        <v>222</v>
      </c>
      <c r="B29" s="676" t="s">
        <v>197</v>
      </c>
      <c r="C29" s="666" t="s">
        <v>33</v>
      </c>
      <c r="D29" s="1099">
        <v>172.776</v>
      </c>
      <c r="E29" s="1108">
        <v>191.098</v>
      </c>
      <c r="F29" s="951"/>
      <c r="G29" s="667"/>
      <c r="H29" s="667" t="s">
        <v>349</v>
      </c>
      <c r="I29" s="667" t="s">
        <v>349</v>
      </c>
      <c r="J29" s="705"/>
      <c r="K29" s="14" t="s">
        <v>222</v>
      </c>
      <c r="L29" s="677" t="s">
        <v>197</v>
      </c>
      <c r="M29" s="653" t="s">
        <v>192</v>
      </c>
      <c r="N29" s="668"/>
      <c r="O29" s="706"/>
    </row>
    <row r="30" spans="1:15" s="79" customFormat="1" ht="12.75" customHeight="1">
      <c r="A30" s="665" t="s">
        <v>294</v>
      </c>
      <c r="B30" s="678" t="s">
        <v>198</v>
      </c>
      <c r="C30" s="666" t="s">
        <v>33</v>
      </c>
      <c r="D30" s="1099">
        <v>699.859</v>
      </c>
      <c r="E30" s="1108">
        <v>679.479</v>
      </c>
      <c r="F30" s="951"/>
      <c r="G30" s="667"/>
      <c r="H30" s="667" t="s">
        <v>349</v>
      </c>
      <c r="I30" s="667" t="s">
        <v>349</v>
      </c>
      <c r="J30" s="705"/>
      <c r="K30" s="14" t="s">
        <v>294</v>
      </c>
      <c r="L30" s="679" t="s">
        <v>198</v>
      </c>
      <c r="M30" s="653" t="s">
        <v>192</v>
      </c>
      <c r="N30" s="671"/>
      <c r="O30" s="707"/>
    </row>
    <row r="31" spans="1:236" s="314" customFormat="1" ht="12.75" customHeight="1">
      <c r="A31" s="1094"/>
      <c r="B31" s="709"/>
      <c r="C31" s="684" t="s">
        <v>212</v>
      </c>
      <c r="D31" s="1103"/>
      <c r="E31" s="1109"/>
      <c r="F31" s="842"/>
      <c r="G31" s="642"/>
      <c r="H31" s="642"/>
      <c r="I31" s="642"/>
      <c r="J31" s="114"/>
      <c r="K31" s="278" t="s">
        <v>193</v>
      </c>
      <c r="L31" s="69" t="s">
        <v>212</v>
      </c>
      <c r="M31" s="70" t="s">
        <v>193</v>
      </c>
      <c r="N31" s="710"/>
      <c r="O31" s="711"/>
      <c r="P31" s="701"/>
      <c r="Q31" s="701"/>
      <c r="R31" s="701"/>
      <c r="S31" s="701"/>
      <c r="T31" s="701"/>
      <c r="U31" s="701"/>
      <c r="V31" s="701"/>
      <c r="W31" s="701"/>
      <c r="X31" s="701"/>
      <c r="Y31" s="701"/>
      <c r="Z31" s="701"/>
      <c r="AA31" s="701"/>
      <c r="AB31" s="701"/>
      <c r="AC31" s="701"/>
      <c r="AD31" s="701"/>
      <c r="AE31" s="701"/>
      <c r="AF31" s="701"/>
      <c r="AG31" s="701"/>
      <c r="AH31" s="701"/>
      <c r="AI31" s="701"/>
      <c r="AJ31" s="701"/>
      <c r="AK31" s="701"/>
      <c r="AL31" s="701"/>
      <c r="AM31" s="701"/>
      <c r="AN31" s="701"/>
      <c r="AO31" s="701"/>
      <c r="AP31" s="701"/>
      <c r="AQ31" s="701"/>
      <c r="AR31" s="701"/>
      <c r="AS31" s="701"/>
      <c r="AT31" s="701"/>
      <c r="AU31" s="701"/>
      <c r="AV31" s="701"/>
      <c r="AW31" s="701"/>
      <c r="AX31" s="701"/>
      <c r="AY31" s="701"/>
      <c r="AZ31" s="701"/>
      <c r="BA31" s="701"/>
      <c r="BB31" s="701"/>
      <c r="BC31" s="701"/>
      <c r="BD31" s="701"/>
      <c r="BE31" s="701"/>
      <c r="BF31" s="701"/>
      <c r="BG31" s="701"/>
      <c r="BH31" s="701"/>
      <c r="BI31" s="701"/>
      <c r="BJ31" s="701"/>
      <c r="BK31" s="701"/>
      <c r="BL31" s="701"/>
      <c r="BM31" s="701"/>
      <c r="BN31" s="701"/>
      <c r="BO31" s="701"/>
      <c r="BP31" s="701"/>
      <c r="BQ31" s="701"/>
      <c r="BR31" s="701"/>
      <c r="BS31" s="701"/>
      <c r="BT31" s="701"/>
      <c r="BU31" s="701"/>
      <c r="BV31" s="701"/>
      <c r="BW31" s="701"/>
      <c r="BX31" s="701"/>
      <c r="BY31" s="701"/>
      <c r="BZ31" s="701"/>
      <c r="CA31" s="701"/>
      <c r="CB31" s="701"/>
      <c r="CC31" s="701"/>
      <c r="CD31" s="701"/>
      <c r="CE31" s="701"/>
      <c r="CF31" s="701"/>
      <c r="CG31" s="701"/>
      <c r="CH31" s="701"/>
      <c r="CI31" s="701"/>
      <c r="CJ31" s="701"/>
      <c r="CK31" s="701"/>
      <c r="CL31" s="701"/>
      <c r="CM31" s="701"/>
      <c r="CN31" s="701"/>
      <c r="CO31" s="701"/>
      <c r="CP31" s="701"/>
      <c r="CQ31" s="701"/>
      <c r="CR31" s="701"/>
      <c r="CS31" s="701"/>
      <c r="CT31" s="701"/>
      <c r="CU31" s="701"/>
      <c r="CV31" s="701"/>
      <c r="CW31" s="701"/>
      <c r="CX31" s="701"/>
      <c r="CY31" s="701"/>
      <c r="CZ31" s="701"/>
      <c r="DA31" s="701"/>
      <c r="DB31" s="701"/>
      <c r="DC31" s="701"/>
      <c r="DD31" s="701"/>
      <c r="DE31" s="701"/>
      <c r="DF31" s="701"/>
      <c r="DG31" s="701"/>
      <c r="DH31" s="701"/>
      <c r="DI31" s="701"/>
      <c r="DJ31" s="701"/>
      <c r="DK31" s="701"/>
      <c r="DL31" s="701"/>
      <c r="DM31" s="701"/>
      <c r="DN31" s="701"/>
      <c r="DO31" s="701"/>
      <c r="DP31" s="701"/>
      <c r="DQ31" s="701"/>
      <c r="DR31" s="701"/>
      <c r="DS31" s="701"/>
      <c r="DT31" s="701"/>
      <c r="DU31" s="701"/>
      <c r="DV31" s="701"/>
      <c r="DW31" s="701"/>
      <c r="DX31" s="701"/>
      <c r="DY31" s="701"/>
      <c r="DZ31" s="701"/>
      <c r="EA31" s="701"/>
      <c r="EB31" s="701"/>
      <c r="EC31" s="701"/>
      <c r="ED31" s="701"/>
      <c r="EE31" s="701"/>
      <c r="EF31" s="701"/>
      <c r="EG31" s="701"/>
      <c r="EH31" s="701"/>
      <c r="EI31" s="701"/>
      <c r="EJ31" s="701"/>
      <c r="EK31" s="701"/>
      <c r="EL31" s="701"/>
      <c r="EM31" s="701"/>
      <c r="EN31" s="701"/>
      <c r="EO31" s="701"/>
      <c r="EP31" s="701"/>
      <c r="EQ31" s="701"/>
      <c r="ER31" s="701"/>
      <c r="ES31" s="701"/>
      <c r="ET31" s="701"/>
      <c r="EU31" s="701"/>
      <c r="EV31" s="701"/>
      <c r="EW31" s="701"/>
      <c r="EX31" s="701"/>
      <c r="EY31" s="701"/>
      <c r="EZ31" s="701"/>
      <c r="FA31" s="701"/>
      <c r="FB31" s="701"/>
      <c r="FC31" s="701"/>
      <c r="FD31" s="701"/>
      <c r="FE31" s="701"/>
      <c r="FF31" s="701"/>
      <c r="FG31" s="701"/>
      <c r="FH31" s="701"/>
      <c r="FI31" s="701"/>
      <c r="FJ31" s="701"/>
      <c r="FK31" s="701"/>
      <c r="FL31" s="701"/>
      <c r="FM31" s="701"/>
      <c r="FN31" s="701"/>
      <c r="FO31" s="701"/>
      <c r="FP31" s="701"/>
      <c r="FQ31" s="701"/>
      <c r="FR31" s="701"/>
      <c r="FS31" s="701"/>
      <c r="FT31" s="701"/>
      <c r="FU31" s="701"/>
      <c r="FV31" s="701"/>
      <c r="FW31" s="701"/>
      <c r="FX31" s="701"/>
      <c r="FY31" s="701"/>
      <c r="FZ31" s="701"/>
      <c r="GA31" s="701"/>
      <c r="GB31" s="701"/>
      <c r="GC31" s="701"/>
      <c r="GD31" s="701"/>
      <c r="GE31" s="701"/>
      <c r="GF31" s="701"/>
      <c r="GG31" s="701"/>
      <c r="GH31" s="701"/>
      <c r="GI31" s="701"/>
      <c r="GJ31" s="701"/>
      <c r="GK31" s="701"/>
      <c r="GL31" s="701"/>
      <c r="GM31" s="701"/>
      <c r="GN31" s="701"/>
      <c r="GO31" s="701"/>
      <c r="GP31" s="701"/>
      <c r="GQ31" s="701"/>
      <c r="GR31" s="701"/>
      <c r="GS31" s="701"/>
      <c r="GT31" s="701"/>
      <c r="GU31" s="701"/>
      <c r="GV31" s="701"/>
      <c r="GW31" s="701"/>
      <c r="GX31" s="701"/>
      <c r="GY31" s="701"/>
      <c r="GZ31" s="701"/>
      <c r="HA31" s="701"/>
      <c r="HB31" s="701"/>
      <c r="HC31" s="701"/>
      <c r="HD31" s="701"/>
      <c r="HE31" s="701"/>
      <c r="HF31" s="701"/>
      <c r="HG31" s="701"/>
      <c r="HH31" s="701"/>
      <c r="HI31" s="701"/>
      <c r="HJ31" s="701"/>
      <c r="HK31" s="701"/>
      <c r="HL31" s="701"/>
      <c r="HM31" s="701"/>
      <c r="HN31" s="701"/>
      <c r="HO31" s="701"/>
      <c r="HP31" s="701"/>
      <c r="HQ31" s="701"/>
      <c r="HR31" s="701"/>
      <c r="HS31" s="701"/>
      <c r="HT31" s="701"/>
      <c r="HU31" s="701"/>
      <c r="HV31" s="701"/>
      <c r="HW31" s="701"/>
      <c r="HX31" s="701"/>
      <c r="HY31" s="701"/>
      <c r="HZ31" s="701"/>
      <c r="IA31" s="701"/>
      <c r="IB31" s="701"/>
    </row>
    <row r="32" spans="1:15" s="357" customFormat="1" ht="12.75" customHeight="1">
      <c r="A32" s="1095">
        <v>2</v>
      </c>
      <c r="B32" s="959" t="s">
        <v>243</v>
      </c>
      <c r="C32" s="646" t="s">
        <v>301</v>
      </c>
      <c r="D32" s="1104">
        <v>0</v>
      </c>
      <c r="E32" s="1110">
        <v>0</v>
      </c>
      <c r="F32" s="1115"/>
      <c r="G32" s="661"/>
      <c r="H32" s="661" t="s">
        <v>349</v>
      </c>
      <c r="I32" s="661" t="s">
        <v>349</v>
      </c>
      <c r="J32" s="698"/>
      <c r="K32" s="960">
        <v>2</v>
      </c>
      <c r="L32" s="961" t="s">
        <v>243</v>
      </c>
      <c r="M32" s="962" t="s">
        <v>301</v>
      </c>
      <c r="N32" s="963"/>
      <c r="O32" s="964"/>
    </row>
    <row r="33" spans="1:15" s="357" customFormat="1" ht="12.75" customHeight="1">
      <c r="A33" s="1095">
        <v>3</v>
      </c>
      <c r="B33" s="959" t="s">
        <v>325</v>
      </c>
      <c r="C33" s="966" t="s">
        <v>33</v>
      </c>
      <c r="D33" s="1104">
        <v>505.728</v>
      </c>
      <c r="E33" s="1110">
        <v>253.16804947689621</v>
      </c>
      <c r="F33" s="1115"/>
      <c r="G33" s="661"/>
      <c r="H33" s="661" t="s">
        <v>349</v>
      </c>
      <c r="I33" s="661" t="s">
        <v>349</v>
      </c>
      <c r="J33" s="698"/>
      <c r="K33" s="965">
        <v>3</v>
      </c>
      <c r="L33" s="959" t="s">
        <v>325</v>
      </c>
      <c r="M33" s="966" t="s">
        <v>33</v>
      </c>
      <c r="N33" s="675">
        <v>0</v>
      </c>
      <c r="O33" s="675">
        <v>-8.43769498715119E-15</v>
      </c>
    </row>
    <row r="34" spans="1:15" s="79" customFormat="1" ht="12.75" customHeight="1">
      <c r="A34" s="830" t="s">
        <v>326</v>
      </c>
      <c r="B34" s="986" t="s">
        <v>327</v>
      </c>
      <c r="C34" s="956" t="s">
        <v>33</v>
      </c>
      <c r="D34" s="1099">
        <v>375.797</v>
      </c>
      <c r="E34" s="1108">
        <v>249.26799999999997</v>
      </c>
      <c r="F34" s="951"/>
      <c r="G34" s="667"/>
      <c r="H34" s="667"/>
      <c r="I34" s="667"/>
      <c r="J34" s="705"/>
      <c r="K34" s="412" t="s">
        <v>326</v>
      </c>
      <c r="L34" s="810" t="s">
        <v>327</v>
      </c>
      <c r="M34" s="956" t="s">
        <v>33</v>
      </c>
      <c r="N34" s="668"/>
      <c r="O34" s="706"/>
    </row>
    <row r="35" spans="1:15" s="79" customFormat="1" ht="12.75" customHeight="1">
      <c r="A35" s="830" t="s">
        <v>328</v>
      </c>
      <c r="B35" s="986" t="s">
        <v>340</v>
      </c>
      <c r="C35" s="957" t="s">
        <v>33</v>
      </c>
      <c r="D35" s="1099">
        <v>129.931</v>
      </c>
      <c r="E35" s="1108">
        <v>3.900049476896251</v>
      </c>
      <c r="F35" s="951"/>
      <c r="G35" s="667"/>
      <c r="H35" s="667"/>
      <c r="I35" s="667"/>
      <c r="J35" s="705"/>
      <c r="K35" s="412" t="s">
        <v>328</v>
      </c>
      <c r="L35" s="810" t="s">
        <v>329</v>
      </c>
      <c r="M35" s="957" t="s">
        <v>33</v>
      </c>
      <c r="N35" s="668"/>
      <c r="O35" s="706"/>
    </row>
    <row r="36" spans="1:15" s="357" customFormat="1" ht="12.75" customHeight="1">
      <c r="A36" s="1095">
        <v>4</v>
      </c>
      <c r="B36" s="959" t="s">
        <v>330</v>
      </c>
      <c r="C36" s="966" t="s">
        <v>301</v>
      </c>
      <c r="D36" s="1104">
        <v>6.153</v>
      </c>
      <c r="E36" s="1110">
        <v>6.872999999999999</v>
      </c>
      <c r="F36" s="1115"/>
      <c r="G36" s="661"/>
      <c r="H36" s="661" t="s">
        <v>349</v>
      </c>
      <c r="I36" s="661" t="s">
        <v>349</v>
      </c>
      <c r="J36" s="698"/>
      <c r="K36" s="958">
        <v>4</v>
      </c>
      <c r="L36" s="959" t="s">
        <v>330</v>
      </c>
      <c r="M36" s="966" t="s">
        <v>301</v>
      </c>
      <c r="N36" s="675">
        <v>0</v>
      </c>
      <c r="O36" s="675">
        <v>0</v>
      </c>
    </row>
    <row r="37" spans="1:15" s="79" customFormat="1" ht="12.75" customHeight="1">
      <c r="A37" s="830" t="s">
        <v>191</v>
      </c>
      <c r="B37" s="985" t="s">
        <v>331</v>
      </c>
      <c r="C37" s="956" t="s">
        <v>301</v>
      </c>
      <c r="D37" s="1099">
        <v>4.419</v>
      </c>
      <c r="E37" s="1108">
        <v>3.139</v>
      </c>
      <c r="F37" s="951"/>
      <c r="G37" s="951"/>
      <c r="H37" s="667"/>
      <c r="I37" s="667"/>
      <c r="J37" s="705"/>
      <c r="K37" s="412" t="s">
        <v>191</v>
      </c>
      <c r="L37" s="952" t="s">
        <v>331</v>
      </c>
      <c r="M37" s="956" t="s">
        <v>301</v>
      </c>
      <c r="N37" s="668"/>
      <c r="O37" s="706"/>
    </row>
    <row r="38" spans="1:15" s="79" customFormat="1" ht="12.75" customHeight="1">
      <c r="A38" s="830" t="s">
        <v>332</v>
      </c>
      <c r="B38" s="985" t="s">
        <v>333</v>
      </c>
      <c r="C38" s="967" t="s">
        <v>301</v>
      </c>
      <c r="D38" s="1099">
        <v>1.734</v>
      </c>
      <c r="E38" s="1108">
        <v>3.734</v>
      </c>
      <c r="F38" s="951"/>
      <c r="G38" s="951"/>
      <c r="H38" s="667"/>
      <c r="I38" s="667"/>
      <c r="J38" s="705"/>
      <c r="K38" s="412" t="s">
        <v>332</v>
      </c>
      <c r="L38" s="952" t="s">
        <v>333</v>
      </c>
      <c r="M38" s="967" t="s">
        <v>301</v>
      </c>
      <c r="N38" s="668"/>
      <c r="O38" s="706"/>
    </row>
    <row r="39" spans="1:236" s="357" customFormat="1" ht="12.75" customHeight="1">
      <c r="A39" s="1096">
        <v>5</v>
      </c>
      <c r="B39" s="715" t="s">
        <v>244</v>
      </c>
      <c r="C39" s="646" t="s">
        <v>33</v>
      </c>
      <c r="D39" s="1102">
        <v>108.602</v>
      </c>
      <c r="E39" s="1107">
        <v>120.86108000000002</v>
      </c>
      <c r="F39" s="1115" t="s">
        <v>349</v>
      </c>
      <c r="G39" s="660" t="s">
        <v>349</v>
      </c>
      <c r="H39" s="661" t="s">
        <v>349</v>
      </c>
      <c r="I39" s="661" t="s">
        <v>349</v>
      </c>
      <c r="J39" s="698"/>
      <c r="K39" s="14">
        <v>5</v>
      </c>
      <c r="L39" s="651" t="s">
        <v>244</v>
      </c>
      <c r="M39" s="653" t="s">
        <v>192</v>
      </c>
      <c r="N39" s="675">
        <v>0</v>
      </c>
      <c r="O39" s="704">
        <v>0</v>
      </c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  <c r="EO39" s="79"/>
      <c r="EP39" s="79"/>
      <c r="EQ39" s="79"/>
      <c r="ER39" s="79"/>
      <c r="ES39" s="79"/>
      <c r="ET39" s="79"/>
      <c r="EU39" s="79"/>
      <c r="EV39" s="79"/>
      <c r="EW39" s="79"/>
      <c r="EX39" s="79"/>
      <c r="EY39" s="79"/>
      <c r="EZ39" s="79"/>
      <c r="FA39" s="79"/>
      <c r="FB39" s="79"/>
      <c r="FC39" s="79"/>
      <c r="FD39" s="79"/>
      <c r="FE39" s="79"/>
      <c r="FF39" s="79"/>
      <c r="FG39" s="79"/>
      <c r="FH39" s="79"/>
      <c r="FI39" s="79"/>
      <c r="FJ39" s="79"/>
      <c r="FK39" s="79"/>
      <c r="FL39" s="79"/>
      <c r="FM39" s="79"/>
      <c r="FN39" s="79"/>
      <c r="FO39" s="79"/>
      <c r="FP39" s="79"/>
      <c r="FQ39" s="79"/>
      <c r="FR39" s="79"/>
      <c r="FS39" s="79"/>
      <c r="FT39" s="79"/>
      <c r="FU39" s="79"/>
      <c r="FV39" s="79"/>
      <c r="FW39" s="79"/>
      <c r="FX39" s="79"/>
      <c r="FY39" s="79"/>
      <c r="FZ39" s="79"/>
      <c r="GA39" s="79"/>
      <c r="GB39" s="79"/>
      <c r="GC39" s="79"/>
      <c r="GD39" s="79"/>
      <c r="GE39" s="79"/>
      <c r="GF39" s="79"/>
      <c r="GG39" s="79"/>
      <c r="GH39" s="79"/>
      <c r="GI39" s="79"/>
      <c r="GJ39" s="79"/>
      <c r="GK39" s="79"/>
      <c r="GL39" s="79"/>
      <c r="GM39" s="79"/>
      <c r="GN39" s="79"/>
      <c r="GO39" s="79"/>
      <c r="GP39" s="79"/>
      <c r="GQ39" s="79"/>
      <c r="GR39" s="79"/>
      <c r="GS39" s="79"/>
      <c r="GT39" s="79"/>
      <c r="GU39" s="79"/>
      <c r="GV39" s="79"/>
      <c r="GW39" s="79"/>
      <c r="GX39" s="79"/>
      <c r="GY39" s="79"/>
      <c r="GZ39" s="79"/>
      <c r="HA39" s="79"/>
      <c r="HB39" s="79"/>
      <c r="HC39" s="79"/>
      <c r="HD39" s="79"/>
      <c r="HE39" s="79"/>
      <c r="HF39" s="79"/>
      <c r="HG39" s="79"/>
      <c r="HH39" s="79"/>
      <c r="HI39" s="79"/>
      <c r="HJ39" s="79"/>
      <c r="HK39" s="79"/>
      <c r="HL39" s="79"/>
      <c r="HM39" s="79"/>
      <c r="HN39" s="79"/>
      <c r="HO39" s="79"/>
      <c r="HP39" s="79"/>
      <c r="HQ39" s="79"/>
      <c r="HR39" s="79"/>
      <c r="HS39" s="79"/>
      <c r="HT39" s="79"/>
      <c r="HU39" s="79"/>
      <c r="HV39" s="79"/>
      <c r="HW39" s="79"/>
      <c r="HX39" s="79"/>
      <c r="HY39" s="79"/>
      <c r="HZ39" s="79"/>
      <c r="IA39" s="79"/>
      <c r="IB39" s="79"/>
    </row>
    <row r="40" spans="1:15" s="79" customFormat="1" ht="12.75" customHeight="1">
      <c r="A40" s="822" t="s">
        <v>223</v>
      </c>
      <c r="B40" s="716" t="s">
        <v>197</v>
      </c>
      <c r="C40" s="666" t="s">
        <v>33</v>
      </c>
      <c r="D40" s="1099">
        <v>33.072</v>
      </c>
      <c r="E40" s="1108">
        <v>36.392</v>
      </c>
      <c r="F40" s="951"/>
      <c r="G40" s="667"/>
      <c r="H40" s="667" t="s">
        <v>349</v>
      </c>
      <c r="I40" s="667" t="s">
        <v>349</v>
      </c>
      <c r="J40" s="705"/>
      <c r="K40" s="14" t="s">
        <v>223</v>
      </c>
      <c r="L40" s="717" t="s">
        <v>197</v>
      </c>
      <c r="M40" s="653" t="s">
        <v>192</v>
      </c>
      <c r="N40" s="668"/>
      <c r="O40" s="706"/>
    </row>
    <row r="41" spans="1:15" s="79" customFormat="1" ht="12.75" customHeight="1">
      <c r="A41" s="822" t="s">
        <v>293</v>
      </c>
      <c r="B41" s="716" t="s">
        <v>198</v>
      </c>
      <c r="C41" s="666" t="s">
        <v>33</v>
      </c>
      <c r="D41" s="1099">
        <v>75.53</v>
      </c>
      <c r="E41" s="1108">
        <v>84.46908</v>
      </c>
      <c r="F41" s="951"/>
      <c r="G41" s="667"/>
      <c r="H41" s="667" t="s">
        <v>349</v>
      </c>
      <c r="I41" s="667" t="s">
        <v>349</v>
      </c>
      <c r="J41" s="705"/>
      <c r="K41" s="14" t="s">
        <v>293</v>
      </c>
      <c r="L41" s="717" t="s">
        <v>198</v>
      </c>
      <c r="M41" s="653" t="s">
        <v>192</v>
      </c>
      <c r="N41" s="668"/>
      <c r="O41" s="706"/>
    </row>
    <row r="42" spans="1:15" s="79" customFormat="1" ht="12.75" customHeight="1">
      <c r="A42" s="832" t="s">
        <v>15</v>
      </c>
      <c r="B42" s="718" t="s">
        <v>240</v>
      </c>
      <c r="C42" s="666" t="s">
        <v>33</v>
      </c>
      <c r="D42" s="1099">
        <v>0</v>
      </c>
      <c r="E42" s="1108">
        <v>0</v>
      </c>
      <c r="F42" s="951"/>
      <c r="G42" s="667"/>
      <c r="H42" s="667" t="s">
        <v>349</v>
      </c>
      <c r="I42" s="667" t="s">
        <v>349</v>
      </c>
      <c r="J42" s="719"/>
      <c r="K42" s="14" t="s">
        <v>15</v>
      </c>
      <c r="L42" s="1" t="s">
        <v>240</v>
      </c>
      <c r="M42" s="653" t="s">
        <v>192</v>
      </c>
      <c r="N42" s="671" t="s">
        <v>349</v>
      </c>
      <c r="O42" s="707" t="s">
        <v>349</v>
      </c>
    </row>
    <row r="43" spans="1:236" s="357" customFormat="1" ht="12.75" customHeight="1">
      <c r="A43" s="655">
        <v>6</v>
      </c>
      <c r="B43" s="720" t="s">
        <v>246</v>
      </c>
      <c r="C43" s="646" t="s">
        <v>33</v>
      </c>
      <c r="D43" s="1102">
        <v>373.084</v>
      </c>
      <c r="E43" s="1107">
        <v>641.573</v>
      </c>
      <c r="F43" s="1115" t="s">
        <v>349</v>
      </c>
      <c r="G43" s="660" t="s">
        <v>349</v>
      </c>
      <c r="H43" s="661" t="s">
        <v>349</v>
      </c>
      <c r="I43" s="661" t="s">
        <v>349</v>
      </c>
      <c r="J43" s="698"/>
      <c r="K43" s="14">
        <v>6</v>
      </c>
      <c r="L43" s="651" t="s">
        <v>246</v>
      </c>
      <c r="M43" s="653" t="s">
        <v>192</v>
      </c>
      <c r="N43" s="664">
        <v>0</v>
      </c>
      <c r="O43" s="704">
        <v>0</v>
      </c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  <c r="EO43" s="79"/>
      <c r="EP43" s="79"/>
      <c r="EQ43" s="79"/>
      <c r="ER43" s="79"/>
      <c r="ES43" s="79"/>
      <c r="ET43" s="79"/>
      <c r="EU43" s="79"/>
      <c r="EV43" s="79"/>
      <c r="EW43" s="79"/>
      <c r="EX43" s="79"/>
      <c r="EY43" s="79"/>
      <c r="EZ43" s="79"/>
      <c r="FA43" s="79"/>
      <c r="FB43" s="79"/>
      <c r="FC43" s="79"/>
      <c r="FD43" s="79"/>
      <c r="FE43" s="79"/>
      <c r="FF43" s="79"/>
      <c r="FG43" s="79"/>
      <c r="FH43" s="79"/>
      <c r="FI43" s="79"/>
      <c r="FJ43" s="79"/>
      <c r="FK43" s="79"/>
      <c r="FL43" s="79"/>
      <c r="FM43" s="79"/>
      <c r="FN43" s="79"/>
      <c r="FO43" s="79"/>
      <c r="FP43" s="79"/>
      <c r="FQ43" s="79"/>
      <c r="FR43" s="79"/>
      <c r="FS43" s="79"/>
      <c r="FT43" s="79"/>
      <c r="FU43" s="79"/>
      <c r="FV43" s="79"/>
      <c r="FW43" s="79"/>
      <c r="FX43" s="79"/>
      <c r="FY43" s="79"/>
      <c r="FZ43" s="79"/>
      <c r="GA43" s="79"/>
      <c r="GB43" s="79"/>
      <c r="GC43" s="79"/>
      <c r="GD43" s="79"/>
      <c r="GE43" s="79"/>
      <c r="GF43" s="79"/>
      <c r="GG43" s="79"/>
      <c r="GH43" s="79"/>
      <c r="GI43" s="79"/>
      <c r="GJ43" s="79"/>
      <c r="GK43" s="79"/>
      <c r="GL43" s="79"/>
      <c r="GM43" s="79"/>
      <c r="GN43" s="79"/>
      <c r="GO43" s="79"/>
      <c r="GP43" s="79"/>
      <c r="GQ43" s="79"/>
      <c r="GR43" s="79"/>
      <c r="GS43" s="79"/>
      <c r="GT43" s="79"/>
      <c r="GU43" s="79"/>
      <c r="GV43" s="79"/>
      <c r="GW43" s="79"/>
      <c r="GX43" s="79"/>
      <c r="GY43" s="79"/>
      <c r="GZ43" s="79"/>
      <c r="HA43" s="79"/>
      <c r="HB43" s="79"/>
      <c r="HC43" s="79"/>
      <c r="HD43" s="79"/>
      <c r="HE43" s="79"/>
      <c r="HF43" s="79"/>
      <c r="HG43" s="79"/>
      <c r="HH43" s="79"/>
      <c r="HI43" s="79"/>
      <c r="HJ43" s="79"/>
      <c r="HK43" s="79"/>
      <c r="HL43" s="79"/>
      <c r="HM43" s="79"/>
      <c r="HN43" s="79"/>
      <c r="HO43" s="79"/>
      <c r="HP43" s="79"/>
      <c r="HQ43" s="79"/>
      <c r="HR43" s="79"/>
      <c r="HS43" s="79"/>
      <c r="HT43" s="79"/>
      <c r="HU43" s="79"/>
      <c r="HV43" s="79"/>
      <c r="HW43" s="79"/>
      <c r="HX43" s="79"/>
      <c r="HY43" s="79"/>
      <c r="HZ43" s="79"/>
      <c r="IA43" s="79"/>
      <c r="IB43" s="79"/>
    </row>
    <row r="44" spans="1:236" s="357" customFormat="1" ht="12.75" customHeight="1">
      <c r="A44" s="655" t="s">
        <v>161</v>
      </c>
      <c r="B44" s="656" t="s">
        <v>245</v>
      </c>
      <c r="C44" s="646" t="s">
        <v>33</v>
      </c>
      <c r="D44" s="1102">
        <v>36.82</v>
      </c>
      <c r="E44" s="1107">
        <v>63.294</v>
      </c>
      <c r="F44" s="1115" t="s">
        <v>349</v>
      </c>
      <c r="G44" s="660" t="s">
        <v>349</v>
      </c>
      <c r="H44" s="661" t="s">
        <v>349</v>
      </c>
      <c r="I44" s="661" t="s">
        <v>349</v>
      </c>
      <c r="J44" s="698"/>
      <c r="K44" s="14" t="s">
        <v>161</v>
      </c>
      <c r="L44" s="657" t="s">
        <v>245</v>
      </c>
      <c r="M44" s="653" t="s">
        <v>192</v>
      </c>
      <c r="N44" s="675">
        <v>0</v>
      </c>
      <c r="O44" s="708">
        <v>0</v>
      </c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  <c r="EO44" s="79"/>
      <c r="EP44" s="79"/>
      <c r="EQ44" s="79"/>
      <c r="ER44" s="79"/>
      <c r="ES44" s="79"/>
      <c r="ET44" s="79"/>
      <c r="EU44" s="79"/>
      <c r="EV44" s="79"/>
      <c r="EW44" s="79"/>
      <c r="EX44" s="79"/>
      <c r="EY44" s="79"/>
      <c r="EZ44" s="79"/>
      <c r="FA44" s="79"/>
      <c r="FB44" s="79"/>
      <c r="FC44" s="79"/>
      <c r="FD44" s="79"/>
      <c r="FE44" s="79"/>
      <c r="FF44" s="79"/>
      <c r="FG44" s="79"/>
      <c r="FH44" s="79"/>
      <c r="FI44" s="79"/>
      <c r="FJ44" s="79"/>
      <c r="FK44" s="79"/>
      <c r="FL44" s="79"/>
      <c r="FM44" s="79"/>
      <c r="FN44" s="79"/>
      <c r="FO44" s="79"/>
      <c r="FP44" s="79"/>
      <c r="FQ44" s="79"/>
      <c r="FR44" s="79"/>
      <c r="FS44" s="79"/>
      <c r="FT44" s="79"/>
      <c r="FU44" s="79"/>
      <c r="FV44" s="79"/>
      <c r="FW44" s="79"/>
      <c r="FX44" s="79"/>
      <c r="FY44" s="79"/>
      <c r="FZ44" s="79"/>
      <c r="GA44" s="79"/>
      <c r="GB44" s="79"/>
      <c r="GC44" s="79"/>
      <c r="GD44" s="79"/>
      <c r="GE44" s="79"/>
      <c r="GF44" s="79"/>
      <c r="GG44" s="79"/>
      <c r="GH44" s="79"/>
      <c r="GI44" s="79"/>
      <c r="GJ44" s="79"/>
      <c r="GK44" s="79"/>
      <c r="GL44" s="79"/>
      <c r="GM44" s="79"/>
      <c r="GN44" s="79"/>
      <c r="GO44" s="79"/>
      <c r="GP44" s="79"/>
      <c r="GQ44" s="79"/>
      <c r="GR44" s="79"/>
      <c r="GS44" s="79"/>
      <c r="GT44" s="79"/>
      <c r="GU44" s="79"/>
      <c r="GV44" s="79"/>
      <c r="GW44" s="79"/>
      <c r="GX44" s="79"/>
      <c r="GY44" s="79"/>
      <c r="GZ44" s="79"/>
      <c r="HA44" s="79"/>
      <c r="HB44" s="79"/>
      <c r="HC44" s="79"/>
      <c r="HD44" s="79"/>
      <c r="HE44" s="79"/>
      <c r="HF44" s="79"/>
      <c r="HG44" s="79"/>
      <c r="HH44" s="79"/>
      <c r="HI44" s="79"/>
      <c r="HJ44" s="79"/>
      <c r="HK44" s="79"/>
      <c r="HL44" s="79"/>
      <c r="HM44" s="79"/>
      <c r="HN44" s="79"/>
      <c r="HO44" s="79"/>
      <c r="HP44" s="79"/>
      <c r="HQ44" s="79"/>
      <c r="HR44" s="79"/>
      <c r="HS44" s="79"/>
      <c r="HT44" s="79"/>
      <c r="HU44" s="79"/>
      <c r="HV44" s="79"/>
      <c r="HW44" s="79"/>
      <c r="HX44" s="79"/>
      <c r="HY44" s="79"/>
      <c r="HZ44" s="79"/>
      <c r="IA44" s="79"/>
      <c r="IB44" s="79"/>
    </row>
    <row r="45" spans="1:15" s="79" customFormat="1" ht="12.75" customHeight="1">
      <c r="A45" s="665" t="s">
        <v>224</v>
      </c>
      <c r="B45" s="342" t="s">
        <v>197</v>
      </c>
      <c r="C45" s="666" t="s">
        <v>33</v>
      </c>
      <c r="D45" s="1099">
        <v>0</v>
      </c>
      <c r="E45" s="1108">
        <v>0</v>
      </c>
      <c r="F45" s="951"/>
      <c r="G45" s="667"/>
      <c r="H45" s="667" t="s">
        <v>349</v>
      </c>
      <c r="I45" s="667" t="s">
        <v>349</v>
      </c>
      <c r="J45" s="719"/>
      <c r="K45" s="14" t="s">
        <v>224</v>
      </c>
      <c r="L45" s="1" t="s">
        <v>197</v>
      </c>
      <c r="M45" s="653" t="s">
        <v>192</v>
      </c>
      <c r="N45" s="668"/>
      <c r="O45" s="706"/>
    </row>
    <row r="46" spans="1:15" s="79" customFormat="1" ht="12.75" customHeight="1">
      <c r="A46" s="665" t="s">
        <v>295</v>
      </c>
      <c r="B46" s="342" t="s">
        <v>198</v>
      </c>
      <c r="C46" s="666" t="s">
        <v>33</v>
      </c>
      <c r="D46" s="1099">
        <v>36.82</v>
      </c>
      <c r="E46" s="1108">
        <v>63.294</v>
      </c>
      <c r="F46" s="951"/>
      <c r="G46" s="667"/>
      <c r="H46" s="667" t="s">
        <v>349</v>
      </c>
      <c r="I46" s="667" t="s">
        <v>349</v>
      </c>
      <c r="J46" s="719"/>
      <c r="K46" s="14" t="s">
        <v>295</v>
      </c>
      <c r="L46" s="1" t="s">
        <v>198</v>
      </c>
      <c r="M46" s="653" t="s">
        <v>192</v>
      </c>
      <c r="N46" s="668" t="s">
        <v>193</v>
      </c>
      <c r="O46" s="706"/>
    </row>
    <row r="47" spans="1:15" s="79" customFormat="1" ht="12.75" customHeight="1">
      <c r="A47" s="665" t="s">
        <v>16</v>
      </c>
      <c r="B47" s="676" t="s">
        <v>240</v>
      </c>
      <c r="C47" s="666" t="s">
        <v>33</v>
      </c>
      <c r="D47" s="1099">
        <v>0</v>
      </c>
      <c r="E47" s="1108">
        <v>0</v>
      </c>
      <c r="F47" s="951"/>
      <c r="G47" s="667"/>
      <c r="H47" s="667" t="s">
        <v>349</v>
      </c>
      <c r="I47" s="667" t="s">
        <v>349</v>
      </c>
      <c r="J47" s="719"/>
      <c r="K47" s="14" t="s">
        <v>16</v>
      </c>
      <c r="L47" s="677" t="s">
        <v>240</v>
      </c>
      <c r="M47" s="653" t="s">
        <v>192</v>
      </c>
      <c r="N47" s="668" t="s">
        <v>349</v>
      </c>
      <c r="O47" s="706" t="s">
        <v>349</v>
      </c>
    </row>
    <row r="48" spans="1:236" s="357" customFormat="1" ht="12.75" customHeight="1">
      <c r="A48" s="655" t="s">
        <v>162</v>
      </c>
      <c r="B48" s="656" t="s">
        <v>248</v>
      </c>
      <c r="C48" s="646" t="s">
        <v>33</v>
      </c>
      <c r="D48" s="1102">
        <v>26.024</v>
      </c>
      <c r="E48" s="1107">
        <v>61.385</v>
      </c>
      <c r="F48" s="1115" t="s">
        <v>349</v>
      </c>
      <c r="G48" s="660" t="s">
        <v>349</v>
      </c>
      <c r="H48" s="661" t="s">
        <v>349</v>
      </c>
      <c r="I48" s="661" t="s">
        <v>349</v>
      </c>
      <c r="J48" s="698"/>
      <c r="K48" s="14" t="s">
        <v>162</v>
      </c>
      <c r="L48" s="657" t="s">
        <v>248</v>
      </c>
      <c r="M48" s="653" t="s">
        <v>192</v>
      </c>
      <c r="N48" s="675">
        <v>0</v>
      </c>
      <c r="O48" s="708">
        <v>0</v>
      </c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  <c r="EO48" s="79"/>
      <c r="EP48" s="79"/>
      <c r="EQ48" s="79"/>
      <c r="ER48" s="79"/>
      <c r="ES48" s="79"/>
      <c r="ET48" s="79"/>
      <c r="EU48" s="79"/>
      <c r="EV48" s="79"/>
      <c r="EW48" s="79"/>
      <c r="EX48" s="79"/>
      <c r="EY48" s="79"/>
      <c r="EZ48" s="79"/>
      <c r="FA48" s="79"/>
      <c r="FB48" s="79"/>
      <c r="FC48" s="79"/>
      <c r="FD48" s="79"/>
      <c r="FE48" s="79"/>
      <c r="FF48" s="79"/>
      <c r="FG48" s="79"/>
      <c r="FH48" s="79"/>
      <c r="FI48" s="79"/>
      <c r="FJ48" s="79"/>
      <c r="FK48" s="79"/>
      <c r="FL48" s="79"/>
      <c r="FM48" s="79"/>
      <c r="FN48" s="79"/>
      <c r="FO48" s="79"/>
      <c r="FP48" s="79"/>
      <c r="FQ48" s="79"/>
      <c r="FR48" s="79"/>
      <c r="FS48" s="79"/>
      <c r="FT48" s="79"/>
      <c r="FU48" s="79"/>
      <c r="FV48" s="79"/>
      <c r="FW48" s="79"/>
      <c r="FX48" s="79"/>
      <c r="FY48" s="79"/>
      <c r="FZ48" s="79"/>
      <c r="GA48" s="79"/>
      <c r="GB48" s="79"/>
      <c r="GC48" s="79"/>
      <c r="GD48" s="79"/>
      <c r="GE48" s="79"/>
      <c r="GF48" s="79"/>
      <c r="GG48" s="79"/>
      <c r="GH48" s="79"/>
      <c r="GI48" s="79"/>
      <c r="GJ48" s="79"/>
      <c r="GK48" s="79"/>
      <c r="GL48" s="79"/>
      <c r="GM48" s="79"/>
      <c r="GN48" s="79"/>
      <c r="GO48" s="79"/>
      <c r="GP48" s="79"/>
      <c r="GQ48" s="79"/>
      <c r="GR48" s="79"/>
      <c r="GS48" s="79"/>
      <c r="GT48" s="79"/>
      <c r="GU48" s="79"/>
      <c r="GV48" s="79"/>
      <c r="GW48" s="79"/>
      <c r="GX48" s="79"/>
      <c r="GY48" s="79"/>
      <c r="GZ48" s="79"/>
      <c r="HA48" s="79"/>
      <c r="HB48" s="79"/>
      <c r="HC48" s="79"/>
      <c r="HD48" s="79"/>
      <c r="HE48" s="79"/>
      <c r="HF48" s="79"/>
      <c r="HG48" s="79"/>
      <c r="HH48" s="79"/>
      <c r="HI48" s="79"/>
      <c r="HJ48" s="79"/>
      <c r="HK48" s="79"/>
      <c r="HL48" s="79"/>
      <c r="HM48" s="79"/>
      <c r="HN48" s="79"/>
      <c r="HO48" s="79"/>
      <c r="HP48" s="79"/>
      <c r="HQ48" s="79"/>
      <c r="HR48" s="79"/>
      <c r="HS48" s="79"/>
      <c r="HT48" s="79"/>
      <c r="HU48" s="79"/>
      <c r="HV48" s="79"/>
      <c r="HW48" s="79"/>
      <c r="HX48" s="79"/>
      <c r="HY48" s="79"/>
      <c r="HZ48" s="79"/>
      <c r="IA48" s="79"/>
      <c r="IB48" s="79"/>
    </row>
    <row r="49" spans="1:15" s="79" customFormat="1" ht="12.75" customHeight="1">
      <c r="A49" s="665" t="s">
        <v>225</v>
      </c>
      <c r="B49" s="342" t="s">
        <v>197</v>
      </c>
      <c r="C49" s="666" t="s">
        <v>33</v>
      </c>
      <c r="D49" s="1099">
        <v>0</v>
      </c>
      <c r="E49" s="1108">
        <v>0</v>
      </c>
      <c r="F49" s="951"/>
      <c r="G49" s="667"/>
      <c r="H49" s="667" t="s">
        <v>349</v>
      </c>
      <c r="I49" s="667" t="s">
        <v>349</v>
      </c>
      <c r="J49" s="705"/>
      <c r="K49" s="14" t="s">
        <v>225</v>
      </c>
      <c r="L49" s="1" t="s">
        <v>197</v>
      </c>
      <c r="M49" s="653" t="s">
        <v>192</v>
      </c>
      <c r="N49" s="668"/>
      <c r="O49" s="706"/>
    </row>
    <row r="50" spans="1:15" s="79" customFormat="1" ht="12.75" customHeight="1">
      <c r="A50" s="665" t="s">
        <v>296</v>
      </c>
      <c r="B50" s="342" t="s">
        <v>198</v>
      </c>
      <c r="C50" s="666" t="s">
        <v>33</v>
      </c>
      <c r="D50" s="1099">
        <v>26.024</v>
      </c>
      <c r="E50" s="1108">
        <v>61.385</v>
      </c>
      <c r="F50" s="951"/>
      <c r="G50" s="667"/>
      <c r="H50" s="667" t="s">
        <v>349</v>
      </c>
      <c r="I50" s="667" t="s">
        <v>349</v>
      </c>
      <c r="J50" s="705"/>
      <c r="K50" s="14" t="s">
        <v>296</v>
      </c>
      <c r="L50" s="1" t="s">
        <v>198</v>
      </c>
      <c r="M50" s="653" t="s">
        <v>192</v>
      </c>
      <c r="N50" s="668"/>
      <c r="O50" s="706"/>
    </row>
    <row r="51" spans="1:15" s="79" customFormat="1" ht="12.75" customHeight="1">
      <c r="A51" s="665" t="s">
        <v>17</v>
      </c>
      <c r="B51" s="676" t="s">
        <v>240</v>
      </c>
      <c r="C51" s="666" t="s">
        <v>33</v>
      </c>
      <c r="D51" s="1099">
        <v>0</v>
      </c>
      <c r="E51" s="1108">
        <v>0</v>
      </c>
      <c r="F51" s="951"/>
      <c r="G51" s="667"/>
      <c r="H51" s="667" t="s">
        <v>349</v>
      </c>
      <c r="I51" s="667" t="s">
        <v>349</v>
      </c>
      <c r="J51" s="705"/>
      <c r="K51" s="14" t="s">
        <v>17</v>
      </c>
      <c r="L51" s="677" t="s">
        <v>240</v>
      </c>
      <c r="M51" s="653" t="s">
        <v>192</v>
      </c>
      <c r="N51" s="668" t="s">
        <v>349</v>
      </c>
      <c r="O51" s="721" t="s">
        <v>349</v>
      </c>
    </row>
    <row r="52" spans="1:15" s="79" customFormat="1" ht="12.75" customHeight="1">
      <c r="A52" s="665" t="s">
        <v>163</v>
      </c>
      <c r="B52" s="722" t="s">
        <v>91</v>
      </c>
      <c r="C52" s="666" t="s">
        <v>33</v>
      </c>
      <c r="D52" s="1099">
        <v>133.13</v>
      </c>
      <c r="E52" s="1108">
        <v>349.432</v>
      </c>
      <c r="F52" s="951"/>
      <c r="G52" s="667"/>
      <c r="H52" s="667" t="s">
        <v>349</v>
      </c>
      <c r="I52" s="667" t="s">
        <v>349</v>
      </c>
      <c r="J52" s="705"/>
      <c r="K52" s="14" t="s">
        <v>163</v>
      </c>
      <c r="L52" s="657" t="s">
        <v>91</v>
      </c>
      <c r="M52" s="653" t="s">
        <v>192</v>
      </c>
      <c r="N52" s="668"/>
      <c r="O52" s="706"/>
    </row>
    <row r="53" spans="1:15" s="79" customFormat="1" ht="12.75" customHeight="1">
      <c r="A53" s="665" t="s">
        <v>269</v>
      </c>
      <c r="B53" s="723" t="s">
        <v>298</v>
      </c>
      <c r="C53" s="666" t="s">
        <v>33</v>
      </c>
      <c r="D53" s="1099">
        <v>0</v>
      </c>
      <c r="E53" s="1108">
        <v>0</v>
      </c>
      <c r="F53" s="951"/>
      <c r="G53" s="667"/>
      <c r="H53" s="667" t="s">
        <v>349</v>
      </c>
      <c r="I53" s="667" t="s">
        <v>349</v>
      </c>
      <c r="J53" s="705"/>
      <c r="K53" s="14" t="s">
        <v>269</v>
      </c>
      <c r="L53" s="724" t="s">
        <v>298</v>
      </c>
      <c r="M53" s="653" t="s">
        <v>192</v>
      </c>
      <c r="N53" s="668" t="s">
        <v>349</v>
      </c>
      <c r="O53" s="706" t="s">
        <v>349</v>
      </c>
    </row>
    <row r="54" spans="1:236" s="357" customFormat="1" ht="12.75" customHeight="1">
      <c r="A54" s="655" t="s">
        <v>164</v>
      </c>
      <c r="B54" s="656" t="s">
        <v>249</v>
      </c>
      <c r="C54" s="646" t="s">
        <v>33</v>
      </c>
      <c r="D54" s="1102">
        <v>177.11</v>
      </c>
      <c r="E54" s="1107">
        <v>167.462</v>
      </c>
      <c r="F54" s="1115" t="s">
        <v>349</v>
      </c>
      <c r="G54" s="660">
        <v>4</v>
      </c>
      <c r="H54" s="661" t="s">
        <v>349</v>
      </c>
      <c r="I54" s="661" t="s">
        <v>350</v>
      </c>
      <c r="J54" s="698"/>
      <c r="K54" s="14" t="s">
        <v>164</v>
      </c>
      <c r="L54" s="657" t="s">
        <v>249</v>
      </c>
      <c r="M54" s="653" t="s">
        <v>192</v>
      </c>
      <c r="N54" s="675">
        <v>2.7533531010703882E-14</v>
      </c>
      <c r="O54" s="708">
        <v>167.462</v>
      </c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  <c r="EO54" s="79"/>
      <c r="EP54" s="79"/>
      <c r="EQ54" s="79"/>
      <c r="ER54" s="79"/>
      <c r="ES54" s="79"/>
      <c r="ET54" s="79"/>
      <c r="EU54" s="79"/>
      <c r="EV54" s="79"/>
      <c r="EW54" s="79"/>
      <c r="EX54" s="79"/>
      <c r="EY54" s="79"/>
      <c r="EZ54" s="79"/>
      <c r="FA54" s="79"/>
      <c r="FB54" s="79"/>
      <c r="FC54" s="79"/>
      <c r="FD54" s="79"/>
      <c r="FE54" s="79"/>
      <c r="FF54" s="79"/>
      <c r="FG54" s="79"/>
      <c r="FH54" s="79"/>
      <c r="FI54" s="79"/>
      <c r="FJ54" s="79"/>
      <c r="FK54" s="79"/>
      <c r="FL54" s="79"/>
      <c r="FM54" s="79"/>
      <c r="FN54" s="79"/>
      <c r="FO54" s="79"/>
      <c r="FP54" s="79"/>
      <c r="FQ54" s="79"/>
      <c r="FR54" s="79"/>
      <c r="FS54" s="79"/>
      <c r="FT54" s="79"/>
      <c r="FU54" s="79"/>
      <c r="FV54" s="79"/>
      <c r="FW54" s="79"/>
      <c r="FX54" s="79"/>
      <c r="FY54" s="79"/>
      <c r="FZ54" s="79"/>
      <c r="GA54" s="79"/>
      <c r="GB54" s="79"/>
      <c r="GC54" s="79"/>
      <c r="GD54" s="79"/>
      <c r="GE54" s="79"/>
      <c r="GF54" s="79"/>
      <c r="GG54" s="79"/>
      <c r="GH54" s="79"/>
      <c r="GI54" s="79"/>
      <c r="GJ54" s="79"/>
      <c r="GK54" s="79"/>
      <c r="GL54" s="79"/>
      <c r="GM54" s="79"/>
      <c r="GN54" s="79"/>
      <c r="GO54" s="79"/>
      <c r="GP54" s="79"/>
      <c r="GQ54" s="79"/>
      <c r="GR54" s="79"/>
      <c r="GS54" s="79"/>
      <c r="GT54" s="79"/>
      <c r="GU54" s="79"/>
      <c r="GV54" s="79"/>
      <c r="GW54" s="79"/>
      <c r="GX54" s="79"/>
      <c r="GY54" s="79"/>
      <c r="GZ54" s="79"/>
      <c r="HA54" s="79"/>
      <c r="HB54" s="79"/>
      <c r="HC54" s="79"/>
      <c r="HD54" s="79"/>
      <c r="HE54" s="79"/>
      <c r="HF54" s="79"/>
      <c r="HG54" s="79"/>
      <c r="HH54" s="79"/>
      <c r="HI54" s="79"/>
      <c r="HJ54" s="79"/>
      <c r="HK54" s="79"/>
      <c r="HL54" s="79"/>
      <c r="HM54" s="79"/>
      <c r="HN54" s="79"/>
      <c r="HO54" s="79"/>
      <c r="HP54" s="79"/>
      <c r="HQ54" s="79"/>
      <c r="HR54" s="79"/>
      <c r="HS54" s="79"/>
      <c r="HT54" s="79"/>
      <c r="HU54" s="79"/>
      <c r="HV54" s="79"/>
      <c r="HW54" s="79"/>
      <c r="HX54" s="79"/>
      <c r="HY54" s="79"/>
      <c r="HZ54" s="79"/>
      <c r="IA54" s="79"/>
      <c r="IB54" s="79"/>
    </row>
    <row r="55" spans="1:15" s="79" customFormat="1" ht="12.75" customHeight="1">
      <c r="A55" s="665" t="s">
        <v>226</v>
      </c>
      <c r="B55" s="342" t="s">
        <v>250</v>
      </c>
      <c r="C55" s="666" t="s">
        <v>33</v>
      </c>
      <c r="D55" s="1099">
        <v>176.634</v>
      </c>
      <c r="E55" s="1108"/>
      <c r="F55" s="951"/>
      <c r="G55" s="667"/>
      <c r="H55" s="667" t="s">
        <v>349</v>
      </c>
      <c r="I55" s="667" t="s">
        <v>349</v>
      </c>
      <c r="J55" s="705"/>
      <c r="K55" s="14" t="s">
        <v>226</v>
      </c>
      <c r="L55" s="1" t="s">
        <v>250</v>
      </c>
      <c r="M55" s="653" t="s">
        <v>192</v>
      </c>
      <c r="N55" s="668"/>
      <c r="O55" s="706"/>
    </row>
    <row r="56" spans="1:15" s="79" customFormat="1" ht="12.75" customHeight="1">
      <c r="A56" s="665" t="s">
        <v>227</v>
      </c>
      <c r="B56" s="342" t="s">
        <v>265</v>
      </c>
      <c r="C56" s="666" t="s">
        <v>33</v>
      </c>
      <c r="D56" s="1099">
        <v>0.476</v>
      </c>
      <c r="E56" s="1108"/>
      <c r="F56" s="951"/>
      <c r="G56" s="667"/>
      <c r="H56" s="667" t="s">
        <v>349</v>
      </c>
      <c r="I56" s="667" t="s">
        <v>349</v>
      </c>
      <c r="J56" s="705"/>
      <c r="K56" s="14" t="s">
        <v>227</v>
      </c>
      <c r="L56" s="1" t="s">
        <v>265</v>
      </c>
      <c r="M56" s="653" t="s">
        <v>192</v>
      </c>
      <c r="N56" s="668"/>
      <c r="O56" s="706"/>
    </row>
    <row r="57" spans="1:15" s="79" customFormat="1" ht="12.75" customHeight="1">
      <c r="A57" s="1097" t="s">
        <v>228</v>
      </c>
      <c r="B57" s="984" t="s">
        <v>92</v>
      </c>
      <c r="C57" s="666" t="s">
        <v>33</v>
      </c>
      <c r="D57" s="1099">
        <v>0</v>
      </c>
      <c r="E57" s="1108"/>
      <c r="F57" s="951"/>
      <c r="G57" s="667"/>
      <c r="H57" s="667" t="s">
        <v>349</v>
      </c>
      <c r="I57" s="667" t="s">
        <v>349</v>
      </c>
      <c r="J57" s="705"/>
      <c r="K57" s="14" t="s">
        <v>228</v>
      </c>
      <c r="L57" s="725" t="s">
        <v>92</v>
      </c>
      <c r="M57" s="653" t="s">
        <v>192</v>
      </c>
      <c r="N57" s="671"/>
      <c r="O57" s="707"/>
    </row>
    <row r="58" spans="1:236" s="357" customFormat="1" ht="12.75" customHeight="1">
      <c r="A58" s="644">
        <v>7</v>
      </c>
      <c r="B58" s="645" t="s">
        <v>252</v>
      </c>
      <c r="C58" s="646" t="s">
        <v>301</v>
      </c>
      <c r="D58" s="1102">
        <v>0</v>
      </c>
      <c r="E58" s="1107">
        <v>0</v>
      </c>
      <c r="F58" s="1115" t="s">
        <v>349</v>
      </c>
      <c r="G58" s="660" t="s">
        <v>349</v>
      </c>
      <c r="H58" s="661" t="s">
        <v>349</v>
      </c>
      <c r="I58" s="661" t="s">
        <v>349</v>
      </c>
      <c r="J58" s="698"/>
      <c r="K58" s="14">
        <v>7</v>
      </c>
      <c r="L58" s="651" t="s">
        <v>252</v>
      </c>
      <c r="M58" s="653" t="s">
        <v>301</v>
      </c>
      <c r="N58" s="664">
        <v>0</v>
      </c>
      <c r="O58" s="704">
        <v>0</v>
      </c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  <c r="EO58" s="79"/>
      <c r="EP58" s="79"/>
      <c r="EQ58" s="79"/>
      <c r="ER58" s="79"/>
      <c r="ES58" s="79"/>
      <c r="ET58" s="79"/>
      <c r="EU58" s="79"/>
      <c r="EV58" s="79"/>
      <c r="EW58" s="79"/>
      <c r="EX58" s="79"/>
      <c r="EY58" s="79"/>
      <c r="EZ58" s="79"/>
      <c r="FA58" s="79"/>
      <c r="FB58" s="79"/>
      <c r="FC58" s="79"/>
      <c r="FD58" s="79"/>
      <c r="FE58" s="79"/>
      <c r="FF58" s="79"/>
      <c r="FG58" s="79"/>
      <c r="FH58" s="79"/>
      <c r="FI58" s="79"/>
      <c r="FJ58" s="79"/>
      <c r="FK58" s="79"/>
      <c r="FL58" s="79"/>
      <c r="FM58" s="79"/>
      <c r="FN58" s="79"/>
      <c r="FO58" s="79"/>
      <c r="FP58" s="79"/>
      <c r="FQ58" s="79"/>
      <c r="FR58" s="79"/>
      <c r="FS58" s="79"/>
      <c r="FT58" s="79"/>
      <c r="FU58" s="79"/>
      <c r="FV58" s="79"/>
      <c r="FW58" s="79"/>
      <c r="FX58" s="79"/>
      <c r="FY58" s="79"/>
      <c r="FZ58" s="79"/>
      <c r="GA58" s="79"/>
      <c r="GB58" s="79"/>
      <c r="GC58" s="79"/>
      <c r="GD58" s="79"/>
      <c r="GE58" s="79"/>
      <c r="GF58" s="79"/>
      <c r="GG58" s="79"/>
      <c r="GH58" s="79"/>
      <c r="GI58" s="79"/>
      <c r="GJ58" s="79"/>
      <c r="GK58" s="79"/>
      <c r="GL58" s="79"/>
      <c r="GM58" s="79"/>
      <c r="GN58" s="79"/>
      <c r="GO58" s="79"/>
      <c r="GP58" s="79"/>
      <c r="GQ58" s="79"/>
      <c r="GR58" s="79"/>
      <c r="GS58" s="79"/>
      <c r="GT58" s="79"/>
      <c r="GU58" s="79"/>
      <c r="GV58" s="79"/>
      <c r="GW58" s="79"/>
      <c r="GX58" s="79"/>
      <c r="GY58" s="79"/>
      <c r="GZ58" s="79"/>
      <c r="HA58" s="79"/>
      <c r="HB58" s="79"/>
      <c r="HC58" s="79"/>
      <c r="HD58" s="79"/>
      <c r="HE58" s="79"/>
      <c r="HF58" s="79"/>
      <c r="HG58" s="79"/>
      <c r="HH58" s="79"/>
      <c r="HI58" s="79"/>
      <c r="HJ58" s="79"/>
      <c r="HK58" s="79"/>
      <c r="HL58" s="79"/>
      <c r="HM58" s="79"/>
      <c r="HN58" s="79"/>
      <c r="HO58" s="79"/>
      <c r="HP58" s="79"/>
      <c r="HQ58" s="79"/>
      <c r="HR58" s="79"/>
      <c r="HS58" s="79"/>
      <c r="HT58" s="79"/>
      <c r="HU58" s="79"/>
      <c r="HV58" s="79"/>
      <c r="HW58" s="79"/>
      <c r="HX58" s="79"/>
      <c r="HY58" s="79"/>
      <c r="HZ58" s="79"/>
      <c r="IA58" s="79"/>
      <c r="IB58" s="79"/>
    </row>
    <row r="59" spans="1:15" s="79" customFormat="1" ht="12.75" customHeight="1">
      <c r="A59" s="665" t="s">
        <v>165</v>
      </c>
      <c r="B59" s="722" t="s">
        <v>251</v>
      </c>
      <c r="C59" s="666" t="s">
        <v>301</v>
      </c>
      <c r="D59" s="1099">
        <v>0</v>
      </c>
      <c r="E59" s="1108">
        <v>0</v>
      </c>
      <c r="F59" s="951"/>
      <c r="G59" s="667"/>
      <c r="H59" s="667" t="s">
        <v>349</v>
      </c>
      <c r="I59" s="667" t="s">
        <v>349</v>
      </c>
      <c r="J59" s="705"/>
      <c r="K59" s="14" t="s">
        <v>165</v>
      </c>
      <c r="L59" s="717" t="s">
        <v>251</v>
      </c>
      <c r="M59" s="653" t="s">
        <v>301</v>
      </c>
      <c r="N59" s="668"/>
      <c r="O59" s="706"/>
    </row>
    <row r="60" spans="1:15" s="79" customFormat="1" ht="12.75" customHeight="1">
      <c r="A60" s="665" t="s">
        <v>166</v>
      </c>
      <c r="B60" s="722" t="s">
        <v>253</v>
      </c>
      <c r="C60" s="666" t="s">
        <v>301</v>
      </c>
      <c r="D60" s="1099">
        <v>0</v>
      </c>
      <c r="E60" s="1108">
        <v>0</v>
      </c>
      <c r="F60" s="951"/>
      <c r="G60" s="667"/>
      <c r="H60" s="667" t="s">
        <v>349</v>
      </c>
      <c r="I60" s="667" t="s">
        <v>349</v>
      </c>
      <c r="J60" s="705"/>
      <c r="K60" s="14" t="s">
        <v>166</v>
      </c>
      <c r="L60" s="717" t="s">
        <v>253</v>
      </c>
      <c r="M60" s="653" t="s">
        <v>301</v>
      </c>
      <c r="N60" s="668"/>
      <c r="O60" s="706"/>
    </row>
    <row r="61" spans="1:236" s="357" customFormat="1" ht="12.75" customHeight="1">
      <c r="A61" s="655" t="s">
        <v>167</v>
      </c>
      <c r="B61" s="656" t="s">
        <v>254</v>
      </c>
      <c r="C61" s="646" t="s">
        <v>301</v>
      </c>
      <c r="D61" s="1102">
        <v>0</v>
      </c>
      <c r="E61" s="1107">
        <v>0</v>
      </c>
      <c r="F61" s="1115" t="s">
        <v>349</v>
      </c>
      <c r="G61" s="660" t="s">
        <v>349</v>
      </c>
      <c r="H61" s="661" t="s">
        <v>349</v>
      </c>
      <c r="I61" s="661" t="s">
        <v>349</v>
      </c>
      <c r="J61" s="698"/>
      <c r="K61" s="14" t="s">
        <v>167</v>
      </c>
      <c r="L61" s="657" t="s">
        <v>254</v>
      </c>
      <c r="M61" s="653" t="s">
        <v>301</v>
      </c>
      <c r="N61" s="675">
        <v>0</v>
      </c>
      <c r="O61" s="708">
        <v>0</v>
      </c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  <c r="EO61" s="79"/>
      <c r="EP61" s="79"/>
      <c r="EQ61" s="79"/>
      <c r="ER61" s="79"/>
      <c r="ES61" s="79"/>
      <c r="ET61" s="79"/>
      <c r="EU61" s="79"/>
      <c r="EV61" s="79"/>
      <c r="EW61" s="79"/>
      <c r="EX61" s="79"/>
      <c r="EY61" s="79"/>
      <c r="EZ61" s="79"/>
      <c r="FA61" s="79"/>
      <c r="FB61" s="79"/>
      <c r="FC61" s="79"/>
      <c r="FD61" s="79"/>
      <c r="FE61" s="79"/>
      <c r="FF61" s="79"/>
      <c r="FG61" s="79"/>
      <c r="FH61" s="79"/>
      <c r="FI61" s="79"/>
      <c r="FJ61" s="79"/>
      <c r="FK61" s="79"/>
      <c r="FL61" s="79"/>
      <c r="FM61" s="79"/>
      <c r="FN61" s="79"/>
      <c r="FO61" s="79"/>
      <c r="FP61" s="79"/>
      <c r="FQ61" s="79"/>
      <c r="FR61" s="79"/>
      <c r="FS61" s="79"/>
      <c r="FT61" s="79"/>
      <c r="FU61" s="79"/>
      <c r="FV61" s="79"/>
      <c r="FW61" s="79"/>
      <c r="FX61" s="79"/>
      <c r="FY61" s="79"/>
      <c r="FZ61" s="79"/>
      <c r="GA61" s="79"/>
      <c r="GB61" s="79"/>
      <c r="GC61" s="79"/>
      <c r="GD61" s="79"/>
      <c r="GE61" s="79"/>
      <c r="GF61" s="79"/>
      <c r="GG61" s="79"/>
      <c r="GH61" s="79"/>
      <c r="GI61" s="79"/>
      <c r="GJ61" s="79"/>
      <c r="GK61" s="79"/>
      <c r="GL61" s="79"/>
      <c r="GM61" s="79"/>
      <c r="GN61" s="79"/>
      <c r="GO61" s="79"/>
      <c r="GP61" s="79"/>
      <c r="GQ61" s="79"/>
      <c r="GR61" s="79"/>
      <c r="GS61" s="79"/>
      <c r="GT61" s="79"/>
      <c r="GU61" s="79"/>
      <c r="GV61" s="79"/>
      <c r="GW61" s="79"/>
      <c r="GX61" s="79"/>
      <c r="GY61" s="79"/>
      <c r="GZ61" s="79"/>
      <c r="HA61" s="79"/>
      <c r="HB61" s="79"/>
      <c r="HC61" s="79"/>
      <c r="HD61" s="79"/>
      <c r="HE61" s="79"/>
      <c r="HF61" s="79"/>
      <c r="HG61" s="79"/>
      <c r="HH61" s="79"/>
      <c r="HI61" s="79"/>
      <c r="HJ61" s="79"/>
      <c r="HK61" s="79"/>
      <c r="HL61" s="79"/>
      <c r="HM61" s="79"/>
      <c r="HN61" s="79"/>
      <c r="HO61" s="79"/>
      <c r="HP61" s="79"/>
      <c r="HQ61" s="79"/>
      <c r="HR61" s="79"/>
      <c r="HS61" s="79"/>
      <c r="HT61" s="79"/>
      <c r="HU61" s="79"/>
      <c r="HV61" s="79"/>
      <c r="HW61" s="79"/>
      <c r="HX61" s="79"/>
      <c r="HY61" s="79"/>
      <c r="HZ61" s="79"/>
      <c r="IA61" s="79"/>
      <c r="IB61" s="79"/>
    </row>
    <row r="62" spans="1:15" s="79" customFormat="1" ht="12.75" customHeight="1">
      <c r="A62" s="665" t="s">
        <v>229</v>
      </c>
      <c r="B62" s="342" t="s">
        <v>261</v>
      </c>
      <c r="C62" s="341" t="s">
        <v>301</v>
      </c>
      <c r="D62" s="1099">
        <v>0</v>
      </c>
      <c r="E62" s="1108">
        <v>0</v>
      </c>
      <c r="F62" s="951"/>
      <c r="G62" s="667"/>
      <c r="H62" s="667" t="s">
        <v>349</v>
      </c>
      <c r="I62" s="667" t="s">
        <v>349</v>
      </c>
      <c r="J62" s="705"/>
      <c r="K62" s="14" t="s">
        <v>229</v>
      </c>
      <c r="L62" s="1" t="s">
        <v>261</v>
      </c>
      <c r="M62" s="653" t="s">
        <v>301</v>
      </c>
      <c r="N62" s="668"/>
      <c r="O62" s="706"/>
    </row>
    <row r="63" spans="1:15" s="79" customFormat="1" ht="12.75" customHeight="1">
      <c r="A63" s="665" t="s">
        <v>230</v>
      </c>
      <c r="B63" s="342" t="s">
        <v>255</v>
      </c>
      <c r="C63" s="341" t="s">
        <v>301</v>
      </c>
      <c r="D63" s="1099">
        <v>0</v>
      </c>
      <c r="E63" s="1108">
        <v>0</v>
      </c>
      <c r="F63" s="951"/>
      <c r="G63" s="667"/>
      <c r="H63" s="667" t="s">
        <v>349</v>
      </c>
      <c r="I63" s="667" t="s">
        <v>349</v>
      </c>
      <c r="J63" s="705"/>
      <c r="K63" s="14" t="s">
        <v>230</v>
      </c>
      <c r="L63" s="1" t="s">
        <v>255</v>
      </c>
      <c r="M63" s="653" t="s">
        <v>301</v>
      </c>
      <c r="N63" s="668"/>
      <c r="O63" s="706"/>
    </row>
    <row r="64" spans="1:15" s="79" customFormat="1" ht="12.75" customHeight="1">
      <c r="A64" s="665" t="s">
        <v>231</v>
      </c>
      <c r="B64" s="342" t="s">
        <v>262</v>
      </c>
      <c r="C64" s="341" t="s">
        <v>301</v>
      </c>
      <c r="D64" s="1099">
        <v>0</v>
      </c>
      <c r="E64" s="1108">
        <v>0</v>
      </c>
      <c r="F64" s="951"/>
      <c r="G64" s="667"/>
      <c r="H64" s="667" t="s">
        <v>349</v>
      </c>
      <c r="I64" s="667" t="s">
        <v>349</v>
      </c>
      <c r="J64" s="705"/>
      <c r="K64" s="14" t="s">
        <v>231</v>
      </c>
      <c r="L64" s="1" t="s">
        <v>262</v>
      </c>
      <c r="M64" s="653" t="s">
        <v>301</v>
      </c>
      <c r="N64" s="668"/>
      <c r="O64" s="706"/>
    </row>
    <row r="65" spans="1:15" s="79" customFormat="1" ht="12.75" customHeight="1">
      <c r="A65" s="665" t="s">
        <v>232</v>
      </c>
      <c r="B65" s="342" t="s">
        <v>256</v>
      </c>
      <c r="C65" s="341" t="s">
        <v>301</v>
      </c>
      <c r="D65" s="1099">
        <v>0</v>
      </c>
      <c r="E65" s="1108">
        <v>0</v>
      </c>
      <c r="F65" s="951"/>
      <c r="G65" s="667"/>
      <c r="H65" s="667" t="s">
        <v>349</v>
      </c>
      <c r="I65" s="667" t="s">
        <v>349</v>
      </c>
      <c r="J65" s="705"/>
      <c r="K65" s="14" t="s">
        <v>232</v>
      </c>
      <c r="L65" s="1" t="s">
        <v>256</v>
      </c>
      <c r="M65" s="653" t="s">
        <v>301</v>
      </c>
      <c r="N65" s="668"/>
      <c r="O65" s="706"/>
    </row>
    <row r="66" spans="1:15" s="79" customFormat="1" ht="12.75" customHeight="1">
      <c r="A66" s="665" t="s">
        <v>168</v>
      </c>
      <c r="B66" s="722" t="s">
        <v>257</v>
      </c>
      <c r="C66" s="666" t="s">
        <v>301</v>
      </c>
      <c r="D66" s="1099">
        <v>0</v>
      </c>
      <c r="E66" s="1108">
        <v>0</v>
      </c>
      <c r="F66" s="951"/>
      <c r="G66" s="667"/>
      <c r="H66" s="667" t="s">
        <v>349</v>
      </c>
      <c r="I66" s="667" t="s">
        <v>349</v>
      </c>
      <c r="J66" s="705"/>
      <c r="K66" s="14" t="s">
        <v>168</v>
      </c>
      <c r="L66" s="717" t="s">
        <v>257</v>
      </c>
      <c r="M66" s="653" t="s">
        <v>301</v>
      </c>
      <c r="N66" s="671"/>
      <c r="O66" s="707"/>
    </row>
    <row r="67" spans="1:236" s="357" customFormat="1" ht="12.75" customHeight="1">
      <c r="A67" s="644">
        <v>8</v>
      </c>
      <c r="B67" s="645" t="s">
        <v>268</v>
      </c>
      <c r="C67" s="646" t="s">
        <v>301</v>
      </c>
      <c r="D67" s="1102">
        <v>19</v>
      </c>
      <c r="E67" s="1107">
        <v>23</v>
      </c>
      <c r="F67" s="1115" t="s">
        <v>349</v>
      </c>
      <c r="G67" s="660" t="s">
        <v>349</v>
      </c>
      <c r="H67" s="661" t="s">
        <v>349</v>
      </c>
      <c r="I67" s="661" t="s">
        <v>349</v>
      </c>
      <c r="J67" s="698"/>
      <c r="K67" s="14">
        <v>8</v>
      </c>
      <c r="L67" s="651" t="s">
        <v>268</v>
      </c>
      <c r="M67" s="653" t="s">
        <v>301</v>
      </c>
      <c r="N67" s="675">
        <v>0</v>
      </c>
      <c r="O67" s="704">
        <v>0</v>
      </c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  <c r="EO67" s="79"/>
      <c r="EP67" s="79"/>
      <c r="EQ67" s="79"/>
      <c r="ER67" s="79"/>
      <c r="ES67" s="79"/>
      <c r="ET67" s="79"/>
      <c r="EU67" s="79"/>
      <c r="EV67" s="79"/>
      <c r="EW67" s="79"/>
      <c r="EX67" s="79"/>
      <c r="EY67" s="79"/>
      <c r="EZ67" s="79"/>
      <c r="FA67" s="79"/>
      <c r="FB67" s="79"/>
      <c r="FC67" s="79"/>
      <c r="FD67" s="79"/>
      <c r="FE67" s="79"/>
      <c r="FF67" s="79"/>
      <c r="FG67" s="79"/>
      <c r="FH67" s="79"/>
      <c r="FI67" s="79"/>
      <c r="FJ67" s="79"/>
      <c r="FK67" s="79"/>
      <c r="FL67" s="79"/>
      <c r="FM67" s="79"/>
      <c r="FN67" s="79"/>
      <c r="FO67" s="79"/>
      <c r="FP67" s="79"/>
      <c r="FQ67" s="79"/>
      <c r="FR67" s="79"/>
      <c r="FS67" s="79"/>
      <c r="FT67" s="79"/>
      <c r="FU67" s="79"/>
      <c r="FV67" s="79"/>
      <c r="FW67" s="79"/>
      <c r="FX67" s="79"/>
      <c r="FY67" s="79"/>
      <c r="FZ67" s="79"/>
      <c r="GA67" s="79"/>
      <c r="GB67" s="79"/>
      <c r="GC67" s="79"/>
      <c r="GD67" s="79"/>
      <c r="GE67" s="79"/>
      <c r="GF67" s="79"/>
      <c r="GG67" s="79"/>
      <c r="GH67" s="79"/>
      <c r="GI67" s="79"/>
      <c r="GJ67" s="79"/>
      <c r="GK67" s="79"/>
      <c r="GL67" s="79"/>
      <c r="GM67" s="79"/>
      <c r="GN67" s="79"/>
      <c r="GO67" s="79"/>
      <c r="GP67" s="79"/>
      <c r="GQ67" s="79"/>
      <c r="GR67" s="79"/>
      <c r="GS67" s="79"/>
      <c r="GT67" s="79"/>
      <c r="GU67" s="79"/>
      <c r="GV67" s="79"/>
      <c r="GW67" s="79"/>
      <c r="GX67" s="79"/>
      <c r="GY67" s="79"/>
      <c r="GZ67" s="79"/>
      <c r="HA67" s="79"/>
      <c r="HB67" s="79"/>
      <c r="HC67" s="79"/>
      <c r="HD67" s="79"/>
      <c r="HE67" s="79"/>
      <c r="HF67" s="79"/>
      <c r="HG67" s="79"/>
      <c r="HH67" s="79"/>
      <c r="HI67" s="79"/>
      <c r="HJ67" s="79"/>
      <c r="HK67" s="79"/>
      <c r="HL67" s="79"/>
      <c r="HM67" s="79"/>
      <c r="HN67" s="79"/>
      <c r="HO67" s="79"/>
      <c r="HP67" s="79"/>
      <c r="HQ67" s="79"/>
      <c r="HR67" s="79"/>
      <c r="HS67" s="79"/>
      <c r="HT67" s="79"/>
      <c r="HU67" s="79"/>
      <c r="HV67" s="79"/>
      <c r="HW67" s="79"/>
      <c r="HX67" s="79"/>
      <c r="HY67" s="79"/>
      <c r="HZ67" s="79"/>
      <c r="IA67" s="79"/>
      <c r="IB67" s="79"/>
    </row>
    <row r="68" spans="1:15" s="79" customFormat="1" ht="12.75" customHeight="1">
      <c r="A68" s="665" t="s">
        <v>169</v>
      </c>
      <c r="B68" s="722" t="s">
        <v>287</v>
      </c>
      <c r="C68" s="666" t="s">
        <v>301</v>
      </c>
      <c r="D68" s="1099">
        <v>19</v>
      </c>
      <c r="E68" s="1108">
        <v>23</v>
      </c>
      <c r="F68" s="951"/>
      <c r="G68" s="667"/>
      <c r="H68" s="667" t="s">
        <v>349</v>
      </c>
      <c r="I68" s="667" t="s">
        <v>349</v>
      </c>
      <c r="J68" s="705"/>
      <c r="K68" s="14" t="s">
        <v>169</v>
      </c>
      <c r="L68" s="726" t="s">
        <v>287</v>
      </c>
      <c r="M68" s="653" t="s">
        <v>301</v>
      </c>
      <c r="N68" s="668"/>
      <c r="O68" s="706"/>
    </row>
    <row r="69" spans="1:15" s="79" customFormat="1" ht="12.75" customHeight="1">
      <c r="A69" s="665" t="s">
        <v>170</v>
      </c>
      <c r="B69" s="727" t="s">
        <v>270</v>
      </c>
      <c r="C69" s="666" t="s">
        <v>301</v>
      </c>
      <c r="D69" s="1099">
        <v>0</v>
      </c>
      <c r="E69" s="1108">
        <v>0</v>
      </c>
      <c r="F69" s="951"/>
      <c r="G69" s="667"/>
      <c r="H69" s="667" t="s">
        <v>349</v>
      </c>
      <c r="I69" s="667" t="s">
        <v>349</v>
      </c>
      <c r="J69" s="359"/>
      <c r="K69" s="14" t="s">
        <v>170</v>
      </c>
      <c r="L69" s="728" t="s">
        <v>270</v>
      </c>
      <c r="M69" s="653" t="s">
        <v>301</v>
      </c>
      <c r="N69" s="671"/>
      <c r="O69" s="707"/>
    </row>
    <row r="70" spans="1:15" s="90" customFormat="1" ht="12.75" customHeight="1">
      <c r="A70" s="729">
        <v>9</v>
      </c>
      <c r="B70" s="713" t="s">
        <v>258</v>
      </c>
      <c r="C70" s="712" t="s">
        <v>301</v>
      </c>
      <c r="D70" s="1099">
        <v>0</v>
      </c>
      <c r="E70" s="1108">
        <v>0</v>
      </c>
      <c r="F70" s="951"/>
      <c r="G70" s="667"/>
      <c r="H70" s="667" t="s">
        <v>349</v>
      </c>
      <c r="I70" s="667" t="s">
        <v>349</v>
      </c>
      <c r="J70" s="705"/>
      <c r="K70" s="14">
        <v>9</v>
      </c>
      <c r="L70" s="714" t="s">
        <v>258</v>
      </c>
      <c r="M70" s="653" t="s">
        <v>301</v>
      </c>
      <c r="N70" s="730"/>
      <c r="O70" s="731"/>
    </row>
    <row r="71" spans="1:236" s="357" customFormat="1" ht="12.75" customHeight="1">
      <c r="A71" s="644">
        <v>10</v>
      </c>
      <c r="B71" s="645" t="s">
        <v>259</v>
      </c>
      <c r="C71" s="646" t="s">
        <v>301</v>
      </c>
      <c r="D71" s="1102">
        <v>710.632196</v>
      </c>
      <c r="E71" s="1107">
        <v>765</v>
      </c>
      <c r="F71" s="1115" t="s">
        <v>349</v>
      </c>
      <c r="G71" s="660" t="s">
        <v>349</v>
      </c>
      <c r="H71" s="661" t="s">
        <v>349</v>
      </c>
      <c r="I71" s="661" t="s">
        <v>349</v>
      </c>
      <c r="J71" s="698"/>
      <c r="K71" s="14">
        <v>10</v>
      </c>
      <c r="L71" s="651" t="s">
        <v>259</v>
      </c>
      <c r="M71" s="653" t="s">
        <v>301</v>
      </c>
      <c r="N71" s="664">
        <v>0</v>
      </c>
      <c r="O71" s="732">
        <v>0</v>
      </c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  <c r="EO71" s="79"/>
      <c r="EP71" s="79"/>
      <c r="EQ71" s="79"/>
      <c r="ER71" s="79"/>
      <c r="ES71" s="79"/>
      <c r="ET71" s="79"/>
      <c r="EU71" s="79"/>
      <c r="EV71" s="79"/>
      <c r="EW71" s="79"/>
      <c r="EX71" s="79"/>
      <c r="EY71" s="79"/>
      <c r="EZ71" s="79"/>
      <c r="FA71" s="79"/>
      <c r="FB71" s="79"/>
      <c r="FC71" s="79"/>
      <c r="FD71" s="79"/>
      <c r="FE71" s="79"/>
      <c r="FF71" s="79"/>
      <c r="FG71" s="79"/>
      <c r="FH71" s="79"/>
      <c r="FI71" s="79"/>
      <c r="FJ71" s="79"/>
      <c r="FK71" s="79"/>
      <c r="FL71" s="79"/>
      <c r="FM71" s="79"/>
      <c r="FN71" s="79"/>
      <c r="FO71" s="79"/>
      <c r="FP71" s="79"/>
      <c r="FQ71" s="79"/>
      <c r="FR71" s="79"/>
      <c r="FS71" s="79"/>
      <c r="FT71" s="79"/>
      <c r="FU71" s="79"/>
      <c r="FV71" s="79"/>
      <c r="FW71" s="79"/>
      <c r="FX71" s="79"/>
      <c r="FY71" s="79"/>
      <c r="FZ71" s="79"/>
      <c r="GA71" s="79"/>
      <c r="GB71" s="79"/>
      <c r="GC71" s="79"/>
      <c r="GD71" s="79"/>
      <c r="GE71" s="79"/>
      <c r="GF71" s="79"/>
      <c r="GG71" s="79"/>
      <c r="GH71" s="79"/>
      <c r="GI71" s="79"/>
      <c r="GJ71" s="79"/>
      <c r="GK71" s="79"/>
      <c r="GL71" s="79"/>
      <c r="GM71" s="79"/>
      <c r="GN71" s="79"/>
      <c r="GO71" s="79"/>
      <c r="GP71" s="79"/>
      <c r="GQ71" s="79"/>
      <c r="GR71" s="79"/>
      <c r="GS71" s="79"/>
      <c r="GT71" s="79"/>
      <c r="GU71" s="79"/>
      <c r="GV71" s="79"/>
      <c r="GW71" s="79"/>
      <c r="GX71" s="79"/>
      <c r="GY71" s="79"/>
      <c r="GZ71" s="79"/>
      <c r="HA71" s="79"/>
      <c r="HB71" s="79"/>
      <c r="HC71" s="79"/>
      <c r="HD71" s="79"/>
      <c r="HE71" s="79"/>
      <c r="HF71" s="79"/>
      <c r="HG71" s="79"/>
      <c r="HH71" s="79"/>
      <c r="HI71" s="79"/>
      <c r="HJ71" s="79"/>
      <c r="HK71" s="79"/>
      <c r="HL71" s="79"/>
      <c r="HM71" s="79"/>
      <c r="HN71" s="79"/>
      <c r="HO71" s="79"/>
      <c r="HP71" s="79"/>
      <c r="HQ71" s="79"/>
      <c r="HR71" s="79"/>
      <c r="HS71" s="79"/>
      <c r="HT71" s="79"/>
      <c r="HU71" s="79"/>
      <c r="HV71" s="79"/>
      <c r="HW71" s="79"/>
      <c r="HX71" s="79"/>
      <c r="HY71" s="79"/>
      <c r="HZ71" s="79"/>
      <c r="IA71" s="79"/>
      <c r="IB71" s="79"/>
    </row>
    <row r="72" spans="1:236" s="357" customFormat="1" ht="12.75" customHeight="1">
      <c r="A72" s="655" t="s">
        <v>171</v>
      </c>
      <c r="B72" s="656" t="s">
        <v>273</v>
      </c>
      <c r="C72" s="646" t="s">
        <v>301</v>
      </c>
      <c r="D72" s="1102">
        <v>0</v>
      </c>
      <c r="E72" s="1107">
        <v>0</v>
      </c>
      <c r="F72" s="1115" t="s">
        <v>349</v>
      </c>
      <c r="G72" s="660" t="s">
        <v>349</v>
      </c>
      <c r="H72" s="661" t="s">
        <v>349</v>
      </c>
      <c r="I72" s="661" t="s">
        <v>349</v>
      </c>
      <c r="J72" s="698"/>
      <c r="K72" s="14" t="s">
        <v>171</v>
      </c>
      <c r="L72" s="657" t="s">
        <v>273</v>
      </c>
      <c r="M72" s="653" t="s">
        <v>301</v>
      </c>
      <c r="N72" s="675">
        <v>0</v>
      </c>
      <c r="O72" s="733">
        <v>0</v>
      </c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  <c r="EO72" s="79"/>
      <c r="EP72" s="79"/>
      <c r="EQ72" s="79"/>
      <c r="ER72" s="79"/>
      <c r="ES72" s="79"/>
      <c r="ET72" s="79"/>
      <c r="EU72" s="79"/>
      <c r="EV72" s="79"/>
      <c r="EW72" s="79"/>
      <c r="EX72" s="79"/>
      <c r="EY72" s="79"/>
      <c r="EZ72" s="79"/>
      <c r="FA72" s="79"/>
      <c r="FB72" s="79"/>
      <c r="FC72" s="79"/>
      <c r="FD72" s="79"/>
      <c r="FE72" s="79"/>
      <c r="FF72" s="79"/>
      <c r="FG72" s="79"/>
      <c r="FH72" s="79"/>
      <c r="FI72" s="79"/>
      <c r="FJ72" s="79"/>
      <c r="FK72" s="79"/>
      <c r="FL72" s="79"/>
      <c r="FM72" s="79"/>
      <c r="FN72" s="79"/>
      <c r="FO72" s="79"/>
      <c r="FP72" s="79"/>
      <c r="FQ72" s="79"/>
      <c r="FR72" s="79"/>
      <c r="FS72" s="79"/>
      <c r="FT72" s="79"/>
      <c r="FU72" s="79"/>
      <c r="FV72" s="79"/>
      <c r="FW72" s="79"/>
      <c r="FX72" s="79"/>
      <c r="FY72" s="79"/>
      <c r="FZ72" s="79"/>
      <c r="GA72" s="79"/>
      <c r="GB72" s="79"/>
      <c r="GC72" s="79"/>
      <c r="GD72" s="79"/>
      <c r="GE72" s="79"/>
      <c r="GF72" s="79"/>
      <c r="GG72" s="79"/>
      <c r="GH72" s="79"/>
      <c r="GI72" s="79"/>
      <c r="GJ72" s="79"/>
      <c r="GK72" s="79"/>
      <c r="GL72" s="79"/>
      <c r="GM72" s="79"/>
      <c r="GN72" s="79"/>
      <c r="GO72" s="79"/>
      <c r="GP72" s="79"/>
      <c r="GQ72" s="79"/>
      <c r="GR72" s="79"/>
      <c r="GS72" s="79"/>
      <c r="GT72" s="79"/>
      <c r="GU72" s="79"/>
      <c r="GV72" s="79"/>
      <c r="GW72" s="79"/>
      <c r="GX72" s="79"/>
      <c r="GY72" s="79"/>
      <c r="GZ72" s="79"/>
      <c r="HA72" s="79"/>
      <c r="HB72" s="79"/>
      <c r="HC72" s="79"/>
      <c r="HD72" s="79"/>
      <c r="HE72" s="79"/>
      <c r="HF72" s="79"/>
      <c r="HG72" s="79"/>
      <c r="HH72" s="79"/>
      <c r="HI72" s="79"/>
      <c r="HJ72" s="79"/>
      <c r="HK72" s="79"/>
      <c r="HL72" s="79"/>
      <c r="HM72" s="79"/>
      <c r="HN72" s="79"/>
      <c r="HO72" s="79"/>
      <c r="HP72" s="79"/>
      <c r="HQ72" s="79"/>
      <c r="HR72" s="79"/>
      <c r="HS72" s="79"/>
      <c r="HT72" s="79"/>
      <c r="HU72" s="79"/>
      <c r="HV72" s="79"/>
      <c r="HW72" s="79"/>
      <c r="HX72" s="79"/>
      <c r="HY72" s="79"/>
      <c r="HZ72" s="79"/>
      <c r="IA72" s="79"/>
      <c r="IB72" s="79"/>
    </row>
    <row r="73" spans="1:15" s="79" customFormat="1" ht="12.75" customHeight="1">
      <c r="A73" s="665" t="s">
        <v>274</v>
      </c>
      <c r="B73" s="342" t="s">
        <v>260</v>
      </c>
      <c r="C73" s="341" t="s">
        <v>301</v>
      </c>
      <c r="D73" s="1099">
        <v>0</v>
      </c>
      <c r="E73" s="1108">
        <v>0</v>
      </c>
      <c r="F73" s="951"/>
      <c r="G73" s="667"/>
      <c r="H73" s="667" t="s">
        <v>349</v>
      </c>
      <c r="I73" s="667" t="s">
        <v>349</v>
      </c>
      <c r="J73" s="705"/>
      <c r="K73" s="14" t="s">
        <v>274</v>
      </c>
      <c r="L73" s="1" t="s">
        <v>260</v>
      </c>
      <c r="M73" s="653" t="s">
        <v>301</v>
      </c>
      <c r="N73" s="668"/>
      <c r="O73" s="721"/>
    </row>
    <row r="74" spans="1:15" s="79" customFormat="1" ht="12.75" customHeight="1">
      <c r="A74" s="665" t="s">
        <v>275</v>
      </c>
      <c r="B74" s="342" t="s">
        <v>276</v>
      </c>
      <c r="C74" s="341" t="s">
        <v>301</v>
      </c>
      <c r="D74" s="1099">
        <v>0</v>
      </c>
      <c r="E74" s="1108">
        <v>0</v>
      </c>
      <c r="F74" s="951"/>
      <c r="G74" s="667"/>
      <c r="H74" s="667" t="s">
        <v>349</v>
      </c>
      <c r="I74" s="667" t="s">
        <v>349</v>
      </c>
      <c r="J74" s="359"/>
      <c r="K74" s="14" t="s">
        <v>275</v>
      </c>
      <c r="L74" s="1" t="s">
        <v>276</v>
      </c>
      <c r="M74" s="653" t="s">
        <v>301</v>
      </c>
      <c r="N74" s="668"/>
      <c r="O74" s="721"/>
    </row>
    <row r="75" spans="1:15" s="79" customFormat="1" ht="12.75" customHeight="1">
      <c r="A75" s="665" t="s">
        <v>277</v>
      </c>
      <c r="B75" s="342" t="s">
        <v>278</v>
      </c>
      <c r="C75" s="341" t="s">
        <v>301</v>
      </c>
      <c r="D75" s="1099">
        <v>0</v>
      </c>
      <c r="E75" s="1108">
        <v>0</v>
      </c>
      <c r="F75" s="951"/>
      <c r="G75" s="667"/>
      <c r="H75" s="667" t="s">
        <v>349</v>
      </c>
      <c r="I75" s="667" t="s">
        <v>349</v>
      </c>
      <c r="J75" s="359"/>
      <c r="K75" s="14" t="s">
        <v>277</v>
      </c>
      <c r="L75" s="1" t="s">
        <v>278</v>
      </c>
      <c r="M75" s="653" t="s">
        <v>301</v>
      </c>
      <c r="N75" s="668"/>
      <c r="O75" s="721"/>
    </row>
    <row r="76" spans="1:15" s="79" customFormat="1" ht="12.75" customHeight="1">
      <c r="A76" s="665" t="s">
        <v>279</v>
      </c>
      <c r="B76" s="342" t="s">
        <v>280</v>
      </c>
      <c r="C76" s="341" t="s">
        <v>301</v>
      </c>
      <c r="D76" s="1099">
        <v>0</v>
      </c>
      <c r="E76" s="1108">
        <v>0</v>
      </c>
      <c r="F76" s="951"/>
      <c r="G76" s="667"/>
      <c r="H76" s="667" t="s">
        <v>349</v>
      </c>
      <c r="I76" s="667" t="s">
        <v>349</v>
      </c>
      <c r="J76" s="359"/>
      <c r="K76" s="14" t="s">
        <v>279</v>
      </c>
      <c r="L76" s="1" t="s">
        <v>280</v>
      </c>
      <c r="M76" s="653" t="s">
        <v>301</v>
      </c>
      <c r="N76" s="668"/>
      <c r="O76" s="721"/>
    </row>
    <row r="77" spans="1:15" s="79" customFormat="1" ht="12.75" customHeight="1">
      <c r="A77" s="665" t="s">
        <v>172</v>
      </c>
      <c r="B77" s="722" t="s">
        <v>281</v>
      </c>
      <c r="C77" s="666" t="s">
        <v>301</v>
      </c>
      <c r="D77" s="1099">
        <v>0</v>
      </c>
      <c r="E77" s="1108">
        <v>6</v>
      </c>
      <c r="F77" s="951"/>
      <c r="G77" s="667"/>
      <c r="H77" s="667" t="s">
        <v>349</v>
      </c>
      <c r="I77" s="667" t="s">
        <v>349</v>
      </c>
      <c r="J77" s="705"/>
      <c r="K77" s="14" t="s">
        <v>172</v>
      </c>
      <c r="L77" s="717" t="s">
        <v>281</v>
      </c>
      <c r="M77" s="653" t="s">
        <v>301</v>
      </c>
      <c r="N77" s="668"/>
      <c r="O77" s="721"/>
    </row>
    <row r="78" spans="1:236" s="357" customFormat="1" ht="12.75" customHeight="1">
      <c r="A78" s="655" t="s">
        <v>173</v>
      </c>
      <c r="B78" s="656" t="s">
        <v>282</v>
      </c>
      <c r="C78" s="646" t="s">
        <v>301</v>
      </c>
      <c r="D78" s="1102">
        <v>710.632196</v>
      </c>
      <c r="E78" s="1107">
        <v>675</v>
      </c>
      <c r="F78" s="1115" t="s">
        <v>349</v>
      </c>
      <c r="G78" s="660" t="s">
        <v>349</v>
      </c>
      <c r="H78" s="661" t="s">
        <v>349</v>
      </c>
      <c r="I78" s="661" t="s">
        <v>349</v>
      </c>
      <c r="J78" s="698"/>
      <c r="K78" s="14" t="s">
        <v>173</v>
      </c>
      <c r="L78" s="657" t="s">
        <v>282</v>
      </c>
      <c r="M78" s="653" t="s">
        <v>301</v>
      </c>
      <c r="N78" s="675">
        <v>2.1316282072803006E-14</v>
      </c>
      <c r="O78" s="733">
        <v>0</v>
      </c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  <c r="DN78" s="79"/>
      <c r="DO78" s="79"/>
      <c r="DP78" s="79"/>
      <c r="DQ78" s="79"/>
      <c r="DR78" s="79"/>
      <c r="DS78" s="79"/>
      <c r="DT78" s="79"/>
      <c r="DU78" s="79"/>
      <c r="DV78" s="79"/>
      <c r="DW78" s="79"/>
      <c r="DX78" s="79"/>
      <c r="DY78" s="79"/>
      <c r="DZ78" s="79"/>
      <c r="EA78" s="79"/>
      <c r="EB78" s="79"/>
      <c r="EC78" s="79"/>
      <c r="ED78" s="79"/>
      <c r="EE78" s="79"/>
      <c r="EF78" s="79"/>
      <c r="EG78" s="79"/>
      <c r="EH78" s="79"/>
      <c r="EI78" s="79"/>
      <c r="EJ78" s="79"/>
      <c r="EK78" s="79"/>
      <c r="EL78" s="79"/>
      <c r="EM78" s="79"/>
      <c r="EN78" s="79"/>
      <c r="EO78" s="79"/>
      <c r="EP78" s="79"/>
      <c r="EQ78" s="79"/>
      <c r="ER78" s="79"/>
      <c r="ES78" s="79"/>
      <c r="ET78" s="79"/>
      <c r="EU78" s="79"/>
      <c r="EV78" s="79"/>
      <c r="EW78" s="79"/>
      <c r="EX78" s="79"/>
      <c r="EY78" s="79"/>
      <c r="EZ78" s="79"/>
      <c r="FA78" s="79"/>
      <c r="FB78" s="79"/>
      <c r="FC78" s="79"/>
      <c r="FD78" s="79"/>
      <c r="FE78" s="79"/>
      <c r="FF78" s="79"/>
      <c r="FG78" s="79"/>
      <c r="FH78" s="79"/>
      <c r="FI78" s="79"/>
      <c r="FJ78" s="79"/>
      <c r="FK78" s="79"/>
      <c r="FL78" s="79"/>
      <c r="FM78" s="79"/>
      <c r="FN78" s="79"/>
      <c r="FO78" s="79"/>
      <c r="FP78" s="79"/>
      <c r="FQ78" s="79"/>
      <c r="FR78" s="79"/>
      <c r="FS78" s="79"/>
      <c r="FT78" s="79"/>
      <c r="FU78" s="79"/>
      <c r="FV78" s="79"/>
      <c r="FW78" s="79"/>
      <c r="FX78" s="79"/>
      <c r="FY78" s="79"/>
      <c r="FZ78" s="79"/>
      <c r="GA78" s="79"/>
      <c r="GB78" s="79"/>
      <c r="GC78" s="79"/>
      <c r="GD78" s="79"/>
      <c r="GE78" s="79"/>
      <c r="GF78" s="79"/>
      <c r="GG78" s="79"/>
      <c r="GH78" s="79"/>
      <c r="GI78" s="79"/>
      <c r="GJ78" s="79"/>
      <c r="GK78" s="79"/>
      <c r="GL78" s="79"/>
      <c r="GM78" s="79"/>
      <c r="GN78" s="79"/>
      <c r="GO78" s="79"/>
      <c r="GP78" s="79"/>
      <c r="GQ78" s="79"/>
      <c r="GR78" s="79"/>
      <c r="GS78" s="79"/>
      <c r="GT78" s="79"/>
      <c r="GU78" s="79"/>
      <c r="GV78" s="79"/>
      <c r="GW78" s="79"/>
      <c r="GX78" s="79"/>
      <c r="GY78" s="79"/>
      <c r="GZ78" s="79"/>
      <c r="HA78" s="79"/>
      <c r="HB78" s="79"/>
      <c r="HC78" s="79"/>
      <c r="HD78" s="79"/>
      <c r="HE78" s="79"/>
      <c r="HF78" s="79"/>
      <c r="HG78" s="79"/>
      <c r="HH78" s="79"/>
      <c r="HI78" s="79"/>
      <c r="HJ78" s="79"/>
      <c r="HK78" s="79"/>
      <c r="HL78" s="79"/>
      <c r="HM78" s="79"/>
      <c r="HN78" s="79"/>
      <c r="HO78" s="79"/>
      <c r="HP78" s="79"/>
      <c r="HQ78" s="79"/>
      <c r="HR78" s="79"/>
      <c r="HS78" s="79"/>
      <c r="HT78" s="79"/>
      <c r="HU78" s="79"/>
      <c r="HV78" s="79"/>
      <c r="HW78" s="79"/>
      <c r="HX78" s="79"/>
      <c r="HY78" s="79"/>
      <c r="HZ78" s="79"/>
      <c r="IA78" s="79"/>
      <c r="IB78" s="79"/>
    </row>
    <row r="79" spans="1:15" s="79" customFormat="1" ht="12.75" customHeight="1">
      <c r="A79" s="665" t="s">
        <v>233</v>
      </c>
      <c r="B79" s="342" t="s">
        <v>283</v>
      </c>
      <c r="C79" s="341" t="s">
        <v>301</v>
      </c>
      <c r="D79" s="1099">
        <v>675</v>
      </c>
      <c r="E79" s="1108">
        <v>675</v>
      </c>
      <c r="F79" s="951"/>
      <c r="G79" s="667"/>
      <c r="H79" s="667" t="s">
        <v>349</v>
      </c>
      <c r="I79" s="667" t="s">
        <v>349</v>
      </c>
      <c r="J79" s="359"/>
      <c r="K79" s="14" t="s">
        <v>233</v>
      </c>
      <c r="L79" s="1" t="s">
        <v>283</v>
      </c>
      <c r="M79" s="653" t="s">
        <v>301</v>
      </c>
      <c r="N79" s="668"/>
      <c r="O79" s="706"/>
    </row>
    <row r="80" spans="1:15" s="79" customFormat="1" ht="12.75" customHeight="1">
      <c r="A80" s="665" t="s">
        <v>234</v>
      </c>
      <c r="B80" s="342" t="s">
        <v>93</v>
      </c>
      <c r="C80" s="341" t="s">
        <v>301</v>
      </c>
      <c r="D80" s="1099">
        <v>0</v>
      </c>
      <c r="E80" s="1108">
        <v>0</v>
      </c>
      <c r="F80" s="951"/>
      <c r="G80" s="667"/>
      <c r="H80" s="667" t="s">
        <v>349</v>
      </c>
      <c r="I80" s="667" t="s">
        <v>349</v>
      </c>
      <c r="J80" s="359"/>
      <c r="K80" s="14" t="s">
        <v>234</v>
      </c>
      <c r="L80" s="1" t="s">
        <v>93</v>
      </c>
      <c r="M80" s="653" t="s">
        <v>301</v>
      </c>
      <c r="N80" s="668"/>
      <c r="O80" s="706"/>
    </row>
    <row r="81" spans="1:15" s="79" customFormat="1" ht="12.75" customHeight="1">
      <c r="A81" s="665" t="s">
        <v>235</v>
      </c>
      <c r="B81" s="342" t="s">
        <v>284</v>
      </c>
      <c r="C81" s="341" t="s">
        <v>301</v>
      </c>
      <c r="D81" s="1105">
        <v>35.632196</v>
      </c>
      <c r="E81" s="1111">
        <v>0</v>
      </c>
      <c r="F81" s="951"/>
      <c r="G81" s="667"/>
      <c r="H81" s="667" t="s">
        <v>349</v>
      </c>
      <c r="I81" s="667" t="s">
        <v>349</v>
      </c>
      <c r="J81" s="359"/>
      <c r="K81" s="14" t="s">
        <v>235</v>
      </c>
      <c r="L81" s="1" t="s">
        <v>284</v>
      </c>
      <c r="M81" s="653" t="s">
        <v>301</v>
      </c>
      <c r="N81" s="668"/>
      <c r="O81" s="706"/>
    </row>
    <row r="82" spans="1:15" s="79" customFormat="1" ht="12.75" customHeight="1" thickBot="1">
      <c r="A82" s="665" t="s">
        <v>285</v>
      </c>
      <c r="B82" s="342" t="s">
        <v>286</v>
      </c>
      <c r="C82" s="341" t="s">
        <v>301</v>
      </c>
      <c r="D82" s="1105">
        <v>0</v>
      </c>
      <c r="E82" s="1111">
        <v>0</v>
      </c>
      <c r="F82" s="951"/>
      <c r="G82" s="667"/>
      <c r="H82" s="667" t="s">
        <v>349</v>
      </c>
      <c r="I82" s="667" t="s">
        <v>349</v>
      </c>
      <c r="J82" s="359"/>
      <c r="K82" s="734" t="s">
        <v>285</v>
      </c>
      <c r="L82" s="735" t="s">
        <v>286</v>
      </c>
      <c r="M82" s="736" t="s">
        <v>301</v>
      </c>
      <c r="N82" s="737"/>
      <c r="O82" s="738"/>
    </row>
    <row r="83" spans="1:15" s="79" customFormat="1" ht="12.75" customHeight="1" thickBot="1">
      <c r="A83" s="739" t="s">
        <v>174</v>
      </c>
      <c r="B83" s="1098" t="s">
        <v>18</v>
      </c>
      <c r="C83" s="740" t="s">
        <v>301</v>
      </c>
      <c r="D83" s="1106">
        <v>0</v>
      </c>
      <c r="E83" s="1112">
        <v>84</v>
      </c>
      <c r="F83" s="951"/>
      <c r="G83" s="667"/>
      <c r="H83" s="667" t="s">
        <v>349</v>
      </c>
      <c r="I83" s="667" t="s">
        <v>349</v>
      </c>
      <c r="J83" s="705"/>
      <c r="K83" s="741" t="s">
        <v>174</v>
      </c>
      <c r="L83" s="742" t="s">
        <v>18</v>
      </c>
      <c r="M83" s="743" t="s">
        <v>301</v>
      </c>
      <c r="N83" s="671"/>
      <c r="O83" s="672"/>
    </row>
    <row r="84" spans="1:15" s="79" customFormat="1" ht="12.75" customHeight="1">
      <c r="A84" s="941"/>
      <c r="B84" s="942"/>
      <c r="C84" s="943"/>
      <c r="D84" s="944"/>
      <c r="E84" s="944"/>
      <c r="F84" s="945"/>
      <c r="G84" s="945"/>
      <c r="H84" s="945"/>
      <c r="I84" s="945"/>
      <c r="J84" s="705"/>
      <c r="K84" s="91"/>
      <c r="L84" s="946"/>
      <c r="M84" s="359"/>
      <c r="N84" s="947"/>
      <c r="O84" s="947"/>
    </row>
    <row r="85" spans="1:15" s="79" customFormat="1" ht="12.75" customHeight="1">
      <c r="A85" s="941"/>
      <c r="B85" s="948" t="s">
        <v>178</v>
      </c>
      <c r="C85" s="943"/>
      <c r="D85" s="944"/>
      <c r="E85" s="944"/>
      <c r="F85" s="945"/>
      <c r="G85" s="945"/>
      <c r="H85" s="945"/>
      <c r="I85" s="945"/>
      <c r="J85" s="705"/>
      <c r="K85" s="91"/>
      <c r="L85" s="946"/>
      <c r="M85" s="359"/>
      <c r="N85" s="947"/>
      <c r="O85" s="947"/>
    </row>
    <row r="86" spans="1:15" s="79" customFormat="1" ht="12.75" customHeight="1">
      <c r="A86" s="941"/>
      <c r="B86" s="942" t="s">
        <v>179</v>
      </c>
      <c r="C86" s="666" t="s">
        <v>301</v>
      </c>
      <c r="D86" s="949">
        <f>D59+D60</f>
        <v>0</v>
      </c>
      <c r="E86" s="949">
        <f>E59+E60</f>
        <v>0</v>
      </c>
      <c r="F86" s="945"/>
      <c r="G86" s="945"/>
      <c r="H86" s="945"/>
      <c r="I86" s="945"/>
      <c r="J86" s="705"/>
      <c r="K86" s="91"/>
      <c r="L86" s="946"/>
      <c r="M86" s="359"/>
      <c r="N86" s="947"/>
      <c r="O86" s="947"/>
    </row>
    <row r="87" spans="1:15" s="79" customFormat="1" ht="12.75" customHeight="1">
      <c r="A87" s="941"/>
      <c r="B87" s="942" t="s">
        <v>180</v>
      </c>
      <c r="C87" s="666" t="s">
        <v>301</v>
      </c>
      <c r="D87" s="949">
        <f>D61+D66</f>
        <v>0</v>
      </c>
      <c r="E87" s="949">
        <f>E60+E61</f>
        <v>0</v>
      </c>
      <c r="F87" s="945"/>
      <c r="G87" s="945"/>
      <c r="H87" s="945"/>
      <c r="I87" s="945"/>
      <c r="J87" s="705"/>
      <c r="K87" s="91"/>
      <c r="L87" s="946"/>
      <c r="M87" s="359"/>
      <c r="N87" s="947"/>
      <c r="O87" s="947"/>
    </row>
    <row r="88" spans="1:15" s="79" customFormat="1" ht="12.75" customHeight="1">
      <c r="A88" s="941"/>
      <c r="B88" s="942" t="s">
        <v>75</v>
      </c>
      <c r="C88" s="666" t="s">
        <v>301</v>
      </c>
      <c r="D88" s="949">
        <f>D74+D75+D76</f>
        <v>0</v>
      </c>
      <c r="E88" s="949">
        <f>E61+E62</f>
        <v>0</v>
      </c>
      <c r="F88" s="945"/>
      <c r="G88" s="945"/>
      <c r="H88" s="945"/>
      <c r="I88" s="945"/>
      <c r="J88" s="705"/>
      <c r="K88" s="91"/>
      <c r="L88" s="946"/>
      <c r="M88" s="359"/>
      <c r="N88" s="947"/>
      <c r="O88" s="947"/>
    </row>
    <row r="89" spans="1:236" s="315" customFormat="1" ht="12.75" customHeight="1" thickBot="1">
      <c r="A89" s="125"/>
      <c r="B89" s="89"/>
      <c r="C89" s="125"/>
      <c r="D89" s="317"/>
      <c r="E89" s="318"/>
      <c r="J89" s="316"/>
      <c r="K89" s="61" t="s">
        <v>193</v>
      </c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9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79"/>
      <c r="CT89" s="79"/>
      <c r="CU89" s="79"/>
      <c r="CV89" s="79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  <c r="DM89" s="79"/>
      <c r="DN89" s="79"/>
      <c r="DO89" s="79"/>
      <c r="DP89" s="79"/>
      <c r="DQ89" s="79"/>
      <c r="DR89" s="79"/>
      <c r="DS89" s="79"/>
      <c r="DT89" s="79"/>
      <c r="DU89" s="79"/>
      <c r="DV89" s="79"/>
      <c r="DW89" s="79"/>
      <c r="DX89" s="79"/>
      <c r="DY89" s="79"/>
      <c r="DZ89" s="79"/>
      <c r="EA89" s="79"/>
      <c r="EB89" s="79"/>
      <c r="EC89" s="79"/>
      <c r="ED89" s="79"/>
      <c r="EE89" s="79"/>
      <c r="EF89" s="79"/>
      <c r="EG89" s="79"/>
      <c r="EH89" s="79"/>
      <c r="EI89" s="79"/>
      <c r="EJ89" s="79"/>
      <c r="EK89" s="79"/>
      <c r="EL89" s="79"/>
      <c r="EM89" s="79"/>
      <c r="EN89" s="79"/>
      <c r="EO89" s="79"/>
      <c r="EP89" s="79"/>
      <c r="EQ89" s="79"/>
      <c r="ER89" s="79"/>
      <c r="ES89" s="79"/>
      <c r="ET89" s="79"/>
      <c r="EU89" s="79"/>
      <c r="EV89" s="79"/>
      <c r="EW89" s="79"/>
      <c r="EX89" s="79"/>
      <c r="EY89" s="79"/>
      <c r="EZ89" s="79"/>
      <c r="FA89" s="79"/>
      <c r="FB89" s="79"/>
      <c r="FC89" s="79"/>
      <c r="FD89" s="79"/>
      <c r="FE89" s="79"/>
      <c r="FF89" s="79"/>
      <c r="FG89" s="79"/>
      <c r="FH89" s="79"/>
      <c r="FI89" s="79"/>
      <c r="FJ89" s="79"/>
      <c r="FK89" s="79"/>
      <c r="FL89" s="79"/>
      <c r="FM89" s="79"/>
      <c r="FN89" s="79"/>
      <c r="FO89" s="79"/>
      <c r="FP89" s="79"/>
      <c r="FQ89" s="79"/>
      <c r="FR89" s="79"/>
      <c r="FS89" s="79"/>
      <c r="FT89" s="79"/>
      <c r="FU89" s="79"/>
      <c r="FV89" s="79"/>
      <c r="FW89" s="79"/>
      <c r="FX89" s="79"/>
      <c r="FY89" s="79"/>
      <c r="FZ89" s="79"/>
      <c r="GA89" s="79"/>
      <c r="GB89" s="79"/>
      <c r="GC89" s="79"/>
      <c r="GD89" s="79"/>
      <c r="GE89" s="79"/>
      <c r="GF89" s="79"/>
      <c r="GG89" s="79"/>
      <c r="GH89" s="79"/>
      <c r="GI89" s="79"/>
      <c r="GJ89" s="79"/>
      <c r="GK89" s="79"/>
      <c r="GL89" s="79"/>
      <c r="GM89" s="79"/>
      <c r="GN89" s="79"/>
      <c r="GO89" s="79"/>
      <c r="GP89" s="79"/>
      <c r="GQ89" s="79"/>
      <c r="GR89" s="79"/>
      <c r="GS89" s="79"/>
      <c r="GT89" s="79"/>
      <c r="GU89" s="79"/>
      <c r="GV89" s="79"/>
      <c r="GW89" s="79"/>
      <c r="GX89" s="79"/>
      <c r="GY89" s="79"/>
      <c r="GZ89" s="79"/>
      <c r="HA89" s="79"/>
      <c r="HB89" s="79"/>
      <c r="HC89" s="79"/>
      <c r="HD89" s="79"/>
      <c r="HE89" s="79"/>
      <c r="HF89" s="79"/>
      <c r="HG89" s="79"/>
      <c r="HH89" s="79"/>
      <c r="HI89" s="79"/>
      <c r="HJ89" s="79"/>
      <c r="HK89" s="79"/>
      <c r="HL89" s="79"/>
      <c r="HM89" s="79"/>
      <c r="HN89" s="79"/>
      <c r="HO89" s="79"/>
      <c r="HP89" s="79"/>
      <c r="HQ89" s="79"/>
      <c r="HR89" s="79"/>
      <c r="HS89" s="79"/>
      <c r="HT89" s="79"/>
      <c r="HU89" s="79"/>
      <c r="HV89" s="79"/>
      <c r="HW89" s="79"/>
      <c r="HX89" s="79"/>
      <c r="HY89" s="79"/>
      <c r="HZ89" s="79"/>
      <c r="IA89" s="79"/>
      <c r="IB89" s="79"/>
    </row>
    <row r="90" spans="1:11" s="315" customFormat="1" ht="12.75" customHeight="1" thickBot="1">
      <c r="A90" s="125"/>
      <c r="B90" s="89"/>
      <c r="C90" s="308" t="s">
        <v>158</v>
      </c>
      <c r="D90" s="309">
        <f>COUNTBLANK(D32:D83)+COUNTBLANK(D13:D30)+COUNTBLANK(D86:D88)</f>
        <v>0</v>
      </c>
      <c r="E90" s="309">
        <f>COUNTBLANK(E32:E83)+COUNTBLANK(E13:E30)+COUNTBLANK(E86:E88)</f>
        <v>3</v>
      </c>
      <c r="J90" s="316"/>
      <c r="K90" s="61" t="s">
        <v>193</v>
      </c>
    </row>
    <row r="91" spans="1:11" ht="12.75" customHeight="1" thickBot="1">
      <c r="A91" s="319"/>
      <c r="B91" s="319"/>
      <c r="C91" s="308" t="s">
        <v>175</v>
      </c>
      <c r="D91" s="309">
        <f>69-(COUNT(D13:D30)+COUNT(D32:D83)+COUNT(D86:D88)+D90)</f>
        <v>-4</v>
      </c>
      <c r="E91" s="309">
        <f>69-(COUNT(E13:E30)+COUNT(E32:E83)+COUNT(E86:E88)+E90)</f>
        <v>-4</v>
      </c>
      <c r="K91" s="61" t="s">
        <v>193</v>
      </c>
    </row>
    <row r="92" spans="1:11" ht="12.75" customHeight="1">
      <c r="A92" s="319"/>
      <c r="B92" s="319"/>
      <c r="C92" s="319"/>
      <c r="D92" s="319"/>
      <c r="K92" s="61" t="s">
        <v>193</v>
      </c>
    </row>
    <row r="93" spans="1:11" ht="12.75" customHeight="1">
      <c r="A93" s="319"/>
      <c r="B93" s="319"/>
      <c r="C93" s="319"/>
      <c r="D93" s="319"/>
      <c r="K93" s="61" t="s">
        <v>193</v>
      </c>
    </row>
    <row r="94" spans="1:4" ht="12.75" customHeight="1">
      <c r="A94" s="319"/>
      <c r="B94" s="319"/>
      <c r="C94" s="319"/>
      <c r="D94" s="319"/>
    </row>
    <row r="95" spans="1:4" ht="12.75" customHeight="1">
      <c r="A95" s="319"/>
      <c r="B95" s="319"/>
      <c r="C95" s="319"/>
      <c r="D95" s="319"/>
    </row>
    <row r="96" spans="1:4" ht="12.75" customHeight="1">
      <c r="A96" s="319"/>
      <c r="B96" s="319"/>
      <c r="C96" s="319"/>
      <c r="D96" s="319"/>
    </row>
    <row r="97" spans="1:4" ht="12.75" customHeight="1">
      <c r="A97" s="319"/>
      <c r="B97" s="319"/>
      <c r="C97" s="319"/>
      <c r="D97" s="319"/>
    </row>
    <row r="98" spans="1:4" ht="12.75" customHeight="1">
      <c r="A98" s="319"/>
      <c r="B98" s="319"/>
      <c r="C98" s="319"/>
      <c r="D98" s="319"/>
    </row>
    <row r="99" spans="1:4" ht="12.75" customHeight="1">
      <c r="A99" s="319"/>
      <c r="B99" s="319"/>
      <c r="C99" s="319"/>
      <c r="D99" s="319"/>
    </row>
    <row r="100" spans="1:4" ht="12.75" customHeight="1">
      <c r="A100" s="319"/>
      <c r="B100" s="319"/>
      <c r="C100" s="319"/>
      <c r="D100" s="319"/>
    </row>
    <row r="101" spans="1:4" ht="12.75" customHeight="1">
      <c r="A101" s="319"/>
      <c r="B101" s="319"/>
      <c r="C101" s="319"/>
      <c r="D101" s="319"/>
    </row>
    <row r="102" spans="1:4" ht="12.75" customHeight="1">
      <c r="A102" s="319"/>
      <c r="B102" s="319"/>
      <c r="C102" s="319"/>
      <c r="D102" s="319"/>
    </row>
    <row r="103" spans="1:4" ht="12.75" customHeight="1">
      <c r="A103" s="319"/>
      <c r="B103" s="319"/>
      <c r="C103" s="319"/>
      <c r="D103" s="319"/>
    </row>
    <row r="104" spans="1:4" ht="12.75" customHeight="1">
      <c r="A104" s="319"/>
      <c r="B104" s="319"/>
      <c r="C104" s="319"/>
      <c r="D104" s="319"/>
    </row>
    <row r="105" spans="1:4" ht="12.75" customHeight="1">
      <c r="A105" s="319"/>
      <c r="B105" s="319"/>
      <c r="C105" s="319"/>
      <c r="D105" s="319"/>
    </row>
    <row r="106" spans="1:4" ht="12.75" customHeight="1">
      <c r="A106" s="319"/>
      <c r="B106" s="319"/>
      <c r="C106" s="319"/>
      <c r="D106" s="319"/>
    </row>
    <row r="107" spans="1:4" ht="12.75" customHeight="1">
      <c r="A107" s="319"/>
      <c r="B107" s="319"/>
      <c r="C107" s="319"/>
      <c r="D107" s="319"/>
    </row>
    <row r="108" spans="1:4" ht="12.75" customHeight="1">
      <c r="A108" s="319"/>
      <c r="B108" s="319"/>
      <c r="C108" s="319"/>
      <c r="D108" s="319"/>
    </row>
    <row r="109" spans="2:12" ht="12.75" customHeight="1" hidden="1">
      <c r="B109" s="11" t="s">
        <v>36</v>
      </c>
      <c r="C109" s="82"/>
      <c r="D109" s="82"/>
      <c r="E109" s="320"/>
      <c r="L109" s="321" t="str">
        <f>B109</f>
        <v>Derived data</v>
      </c>
    </row>
    <row r="110" spans="2:13" ht="12.75" customHeight="1" hidden="1">
      <c r="B110" s="53" t="s">
        <v>37</v>
      </c>
      <c r="C110" s="43" t="s">
        <v>301</v>
      </c>
      <c r="D110" s="68">
        <f>D74+D75+D76</f>
        <v>0</v>
      </c>
      <c r="E110" s="84">
        <f>E74+E75+E76</f>
        <v>0</v>
      </c>
      <c r="J110" s="744"/>
      <c r="K110" s="322"/>
      <c r="L110" s="322" t="str">
        <f>B110</f>
        <v>Printing + Writing Paper</v>
      </c>
      <c r="M110" s="323"/>
    </row>
    <row r="111" spans="2:13" ht="12.75" customHeight="1" hidden="1" thickBot="1">
      <c r="B111" s="54" t="s">
        <v>38</v>
      </c>
      <c r="C111" s="43" t="s">
        <v>301</v>
      </c>
      <c r="D111" s="324">
        <f>D77+(D79+D80+D81+D82)+D83</f>
        <v>710.632196</v>
      </c>
      <c r="E111" s="325">
        <f>E77+(E79+E80+E81+E82)+E83</f>
        <v>765</v>
      </c>
      <c r="J111" s="745"/>
      <c r="K111" s="102"/>
      <c r="L111" s="102" t="str">
        <f>B111</f>
        <v>Other Paper +Paperboard</v>
      </c>
      <c r="M111" s="326"/>
    </row>
    <row r="112" spans="2:13" ht="12.75" customHeight="1" hidden="1" thickBot="1">
      <c r="B112" s="54" t="s">
        <v>48</v>
      </c>
      <c r="C112" s="43" t="s">
        <v>301</v>
      </c>
      <c r="D112" s="324">
        <f>D79+D80+D81+D82</f>
        <v>710.632196</v>
      </c>
      <c r="E112" s="324">
        <f>E79+E80+E81+E82</f>
        <v>675</v>
      </c>
      <c r="J112" s="745"/>
      <c r="K112" s="60"/>
      <c r="L112" s="60" t="str">
        <f>B112</f>
        <v>Wrapping  + Packaging Paper and Paperboard</v>
      </c>
      <c r="M112" s="327"/>
    </row>
    <row r="113" spans="19:20" ht="12.75" customHeight="1" hidden="1">
      <c r="S113" s="328"/>
      <c r="T113" s="328"/>
    </row>
    <row r="114" spans="19:20" ht="12.75" customHeight="1">
      <c r="S114" s="328"/>
      <c r="T114" s="328"/>
    </row>
    <row r="115" spans="19:20" ht="12.75" customHeight="1">
      <c r="S115" s="328"/>
      <c r="T115" s="328"/>
    </row>
    <row r="116" spans="19:20" ht="12.75" customHeight="1">
      <c r="S116" s="328"/>
      <c r="T116" s="328"/>
    </row>
    <row r="117" spans="19:20" ht="12.75" customHeight="1">
      <c r="S117" s="328"/>
      <c r="T117" s="328"/>
    </row>
    <row r="118" spans="19:20" ht="12.75" customHeight="1">
      <c r="S118" s="328"/>
      <c r="T118" s="328"/>
    </row>
    <row r="119" spans="19:20" ht="12.75" customHeight="1">
      <c r="S119" s="328"/>
      <c r="T119" s="328"/>
    </row>
    <row r="120" spans="19:20" ht="12.75" customHeight="1">
      <c r="S120" s="328"/>
      <c r="T120" s="328"/>
    </row>
    <row r="121" spans="19:41" ht="12.75" customHeight="1">
      <c r="S121" s="328"/>
      <c r="T121" s="328"/>
      <c r="AL121" s="329" t="s">
        <v>193</v>
      </c>
      <c r="AM121" s="329" t="s">
        <v>193</v>
      </c>
      <c r="AN121" s="329" t="s">
        <v>193</v>
      </c>
      <c r="AO121" s="329" t="s">
        <v>193</v>
      </c>
    </row>
    <row r="122" spans="19:20" ht="12.75" customHeight="1">
      <c r="S122" s="328"/>
      <c r="T122" s="328"/>
    </row>
    <row r="123" spans="19:20" ht="12.75" customHeight="1">
      <c r="S123" s="328"/>
      <c r="T123" s="328"/>
    </row>
    <row r="124" spans="19:20" ht="12.75" customHeight="1">
      <c r="S124" s="328"/>
      <c r="T124" s="328"/>
    </row>
    <row r="125" spans="19:20" ht="12.75" customHeight="1">
      <c r="S125" s="328"/>
      <c r="T125" s="328"/>
    </row>
    <row r="126" spans="19:20" ht="12.75" customHeight="1">
      <c r="S126" s="328"/>
      <c r="T126" s="328"/>
    </row>
    <row r="127" spans="19:20" ht="12.75" customHeight="1">
      <c r="S127" s="328"/>
      <c r="T127" s="328"/>
    </row>
    <row r="128" spans="19:20" ht="12.75" customHeight="1">
      <c r="S128" s="328"/>
      <c r="T128" s="328"/>
    </row>
    <row r="129" spans="19:20" ht="12.75" customHeight="1">
      <c r="S129" s="328"/>
      <c r="T129" s="328"/>
    </row>
    <row r="130" spans="19:20" ht="12.75" customHeight="1">
      <c r="S130" s="328"/>
      <c r="T130" s="328"/>
    </row>
    <row r="131" spans="19:20" ht="12.75" customHeight="1">
      <c r="S131" s="328"/>
      <c r="T131" s="328"/>
    </row>
    <row r="132" spans="19:20" ht="12.75" customHeight="1">
      <c r="S132" s="328"/>
      <c r="T132" s="328"/>
    </row>
    <row r="133" spans="19:20" ht="12.75" customHeight="1">
      <c r="S133" s="328"/>
      <c r="T133" s="328"/>
    </row>
    <row r="134" spans="19:20" ht="12.75" customHeight="1">
      <c r="S134" s="328"/>
      <c r="T134" s="328"/>
    </row>
    <row r="135" spans="19:20" ht="12.75" customHeight="1">
      <c r="S135" s="328"/>
      <c r="T135" s="328"/>
    </row>
    <row r="136" spans="19:20" ht="12.75" customHeight="1">
      <c r="S136" s="328"/>
      <c r="T136" s="328"/>
    </row>
    <row r="137" spans="19:20" ht="12.75" customHeight="1">
      <c r="S137" s="328"/>
      <c r="T137" s="328"/>
    </row>
    <row r="138" spans="19:20" ht="12.75" customHeight="1">
      <c r="S138" s="328"/>
      <c r="T138" s="328"/>
    </row>
    <row r="139" spans="19:20" ht="12.75" customHeight="1">
      <c r="S139" s="328"/>
      <c r="T139" s="328"/>
    </row>
    <row r="140" spans="19:20" ht="12.75" customHeight="1">
      <c r="S140" s="328"/>
      <c r="T140" s="328"/>
    </row>
    <row r="141" spans="19:20" ht="12.75" customHeight="1">
      <c r="S141" s="328"/>
      <c r="T141" s="328"/>
    </row>
    <row r="142" spans="19:20" ht="12.75" customHeight="1">
      <c r="S142" s="328"/>
      <c r="T142" s="328"/>
    </row>
    <row r="143" spans="19:20" ht="12.75" customHeight="1">
      <c r="S143" s="328"/>
      <c r="T143" s="328"/>
    </row>
    <row r="144" spans="19:20" ht="12.75" customHeight="1">
      <c r="S144" s="328"/>
      <c r="T144" s="328"/>
    </row>
    <row r="145" spans="19:20" ht="12.75" customHeight="1">
      <c r="S145" s="328"/>
      <c r="T145" s="328"/>
    </row>
    <row r="146" spans="19:20" ht="12.75" customHeight="1">
      <c r="S146" s="328"/>
      <c r="T146" s="328"/>
    </row>
    <row r="147" spans="19:20" ht="12.75" customHeight="1">
      <c r="S147" s="328"/>
      <c r="T147" s="328"/>
    </row>
    <row r="148" spans="19:20" ht="12.75" customHeight="1">
      <c r="S148" s="328"/>
      <c r="T148" s="328"/>
    </row>
    <row r="149" spans="19:20" ht="12.75" customHeight="1">
      <c r="S149" s="328"/>
      <c r="T149" s="328"/>
    </row>
    <row r="150" spans="19:20" ht="12.75" customHeight="1">
      <c r="S150" s="328"/>
      <c r="T150" s="328"/>
    </row>
    <row r="151" spans="19:20" ht="12.75" customHeight="1">
      <c r="S151" s="328"/>
      <c r="T151" s="328"/>
    </row>
    <row r="152" spans="19:20" ht="12.75" customHeight="1">
      <c r="S152" s="328"/>
      <c r="T152" s="328"/>
    </row>
    <row r="153" spans="19:20" ht="12.75" customHeight="1">
      <c r="S153" s="328"/>
      <c r="T153" s="328"/>
    </row>
    <row r="154" spans="19:20" ht="12.75" customHeight="1">
      <c r="S154" s="328"/>
      <c r="T154" s="328"/>
    </row>
    <row r="155" spans="19:20" ht="12.75" customHeight="1">
      <c r="S155" s="328"/>
      <c r="T155" s="328"/>
    </row>
    <row r="156" spans="19:20" ht="12.75" customHeight="1">
      <c r="S156" s="328"/>
      <c r="T156" s="328"/>
    </row>
    <row r="157" spans="19:20" ht="12.75" customHeight="1">
      <c r="S157" s="328"/>
      <c r="T157" s="328"/>
    </row>
    <row r="158" spans="19:20" ht="12.75" customHeight="1">
      <c r="S158" s="328"/>
      <c r="T158" s="328"/>
    </row>
    <row r="159" spans="19:20" ht="12.75" customHeight="1">
      <c r="S159" s="328"/>
      <c r="T159" s="328"/>
    </row>
    <row r="160" spans="19:20" ht="12.75" customHeight="1">
      <c r="S160" s="328"/>
      <c r="T160" s="328"/>
    </row>
    <row r="161" spans="19:20" ht="12.75" customHeight="1">
      <c r="S161" s="328"/>
      <c r="T161" s="328"/>
    </row>
    <row r="162" spans="19:20" ht="12.75" customHeight="1">
      <c r="S162" s="328"/>
      <c r="T162" s="328"/>
    </row>
    <row r="163" spans="19:20" ht="12.75" customHeight="1">
      <c r="S163" s="328"/>
      <c r="T163" s="328"/>
    </row>
    <row r="164" spans="19:20" ht="12.75" customHeight="1">
      <c r="S164" s="328"/>
      <c r="T164" s="328"/>
    </row>
    <row r="165" spans="19:20" ht="12.75" customHeight="1">
      <c r="S165" s="328"/>
      <c r="T165" s="328"/>
    </row>
    <row r="166" spans="19:20" ht="12.75" customHeight="1">
      <c r="S166" s="328"/>
      <c r="T166" s="328"/>
    </row>
    <row r="167" spans="19:20" ht="12.75" customHeight="1">
      <c r="S167" s="328"/>
      <c r="T167" s="328"/>
    </row>
    <row r="168" spans="19:20" ht="12.75" customHeight="1">
      <c r="S168" s="328"/>
      <c r="T168" s="328"/>
    </row>
    <row r="169" spans="19:20" ht="12.75" customHeight="1">
      <c r="S169" s="328"/>
      <c r="T169" s="328"/>
    </row>
    <row r="170" spans="19:20" ht="12.75" customHeight="1">
      <c r="S170" s="328"/>
      <c r="T170" s="328"/>
    </row>
    <row r="171" spans="19:20" ht="12.75" customHeight="1">
      <c r="S171" s="328"/>
      <c r="T171" s="328"/>
    </row>
    <row r="172" spans="19:20" ht="12.75" customHeight="1">
      <c r="S172" s="328"/>
      <c r="T172" s="328"/>
    </row>
    <row r="173" spans="19:20" ht="12.75" customHeight="1">
      <c r="S173" s="328"/>
      <c r="T173" s="328"/>
    </row>
    <row r="174" spans="19:20" ht="12.75" customHeight="1">
      <c r="S174" s="328"/>
      <c r="T174" s="328"/>
    </row>
    <row r="175" spans="19:20" ht="12.75" customHeight="1">
      <c r="S175" s="328"/>
      <c r="T175" s="328"/>
    </row>
    <row r="176" spans="19:20" ht="12.75" customHeight="1">
      <c r="S176" s="328"/>
      <c r="T176" s="328"/>
    </row>
    <row r="177" spans="19:20" ht="12.75" customHeight="1">
      <c r="S177" s="328"/>
      <c r="T177" s="328"/>
    </row>
    <row r="178" spans="19:20" ht="12.75" customHeight="1">
      <c r="S178" s="328"/>
      <c r="T178" s="328"/>
    </row>
    <row r="179" spans="19:20" ht="12.75" customHeight="1">
      <c r="S179" s="328"/>
      <c r="T179" s="328"/>
    </row>
    <row r="180" spans="19:20" ht="12.75" customHeight="1">
      <c r="S180" s="328"/>
      <c r="T180" s="328"/>
    </row>
    <row r="181" spans="19:20" ht="12.75" customHeight="1">
      <c r="S181" s="328"/>
      <c r="T181" s="328"/>
    </row>
    <row r="182" spans="19:20" ht="12.75" customHeight="1">
      <c r="S182" s="328"/>
      <c r="T182" s="328"/>
    </row>
    <row r="183" spans="19:20" ht="12.75" customHeight="1">
      <c r="S183" s="328"/>
      <c r="T183" s="328"/>
    </row>
    <row r="184" spans="19:20" ht="12.75" customHeight="1">
      <c r="S184" s="328"/>
      <c r="T184" s="328"/>
    </row>
    <row r="185" spans="19:20" ht="12.75" customHeight="1">
      <c r="S185" s="328"/>
      <c r="T185" s="328"/>
    </row>
    <row r="186" spans="19:20" ht="12.75" customHeight="1">
      <c r="S186" s="328"/>
      <c r="T186" s="328"/>
    </row>
    <row r="187" spans="19:20" ht="12.75" customHeight="1">
      <c r="S187" s="328"/>
      <c r="T187" s="328"/>
    </row>
    <row r="188" spans="19:20" ht="12.75" customHeight="1">
      <c r="S188" s="328"/>
      <c r="T188" s="328"/>
    </row>
    <row r="189" spans="19:20" ht="12.75" customHeight="1">
      <c r="S189" s="328"/>
      <c r="T189" s="328"/>
    </row>
    <row r="190" spans="19:20" ht="12.75" customHeight="1">
      <c r="S190" s="328"/>
      <c r="T190" s="328"/>
    </row>
    <row r="191" spans="19:20" ht="12.75" customHeight="1">
      <c r="S191" s="328"/>
      <c r="T191" s="328"/>
    </row>
    <row r="192" spans="19:20" ht="12.75" customHeight="1">
      <c r="S192" s="328"/>
      <c r="T192" s="328"/>
    </row>
    <row r="193" spans="19:20" ht="12.75" customHeight="1">
      <c r="S193" s="328"/>
      <c r="T193" s="328"/>
    </row>
    <row r="194" spans="19:20" ht="12.75" customHeight="1">
      <c r="S194" s="328"/>
      <c r="T194" s="328"/>
    </row>
    <row r="195" spans="19:20" ht="12.75" customHeight="1">
      <c r="S195" s="328"/>
      <c r="T195" s="328"/>
    </row>
    <row r="196" spans="19:20" ht="12.75" customHeight="1">
      <c r="S196" s="328"/>
      <c r="T196" s="328"/>
    </row>
    <row r="197" spans="19:20" ht="12.75" customHeight="1">
      <c r="S197" s="328"/>
      <c r="T197" s="328"/>
    </row>
    <row r="198" spans="19:20" ht="12.75" customHeight="1">
      <c r="S198" s="328"/>
      <c r="T198" s="328"/>
    </row>
    <row r="199" spans="19:20" ht="12.75" customHeight="1">
      <c r="S199" s="328"/>
      <c r="T199" s="328"/>
    </row>
    <row r="200" spans="19:20" ht="12.75" customHeight="1">
      <c r="S200" s="328"/>
      <c r="T200" s="328"/>
    </row>
    <row r="201" spans="19:20" ht="12.75" customHeight="1">
      <c r="S201" s="328"/>
      <c r="T201" s="328"/>
    </row>
    <row r="202" spans="19:20" ht="12.75" customHeight="1">
      <c r="S202" s="328"/>
      <c r="T202" s="328"/>
    </row>
    <row r="203" spans="19:20" ht="12.75" customHeight="1">
      <c r="S203" s="328"/>
      <c r="T203" s="328"/>
    </row>
    <row r="204" spans="19:20" ht="12.75" customHeight="1">
      <c r="S204" s="328"/>
      <c r="T204" s="328"/>
    </row>
    <row r="205" spans="19:20" ht="12.75" customHeight="1">
      <c r="S205" s="328"/>
      <c r="T205" s="328"/>
    </row>
    <row r="206" spans="19:20" ht="12.75" customHeight="1">
      <c r="S206" s="328"/>
      <c r="T206" s="328"/>
    </row>
    <row r="207" spans="19:20" ht="12.75" customHeight="1">
      <c r="S207" s="328"/>
      <c r="T207" s="328"/>
    </row>
    <row r="208" spans="19:20" ht="12.75" customHeight="1">
      <c r="S208" s="328"/>
      <c r="T208" s="328"/>
    </row>
    <row r="209" spans="19:20" ht="12.75" customHeight="1">
      <c r="S209" s="328"/>
      <c r="T209" s="328"/>
    </row>
    <row r="210" spans="19:20" ht="12.75" customHeight="1">
      <c r="S210" s="328"/>
      <c r="T210" s="328"/>
    </row>
    <row r="211" spans="19:20" ht="12.75" customHeight="1">
      <c r="S211" s="328"/>
      <c r="T211" s="328"/>
    </row>
    <row r="212" spans="19:20" ht="12.75" customHeight="1">
      <c r="S212" s="328"/>
      <c r="T212" s="328"/>
    </row>
    <row r="213" spans="19:20" ht="12.75" customHeight="1">
      <c r="S213" s="328"/>
      <c r="T213" s="328"/>
    </row>
    <row r="214" spans="19:20" ht="12.75" customHeight="1">
      <c r="S214" s="328"/>
      <c r="T214" s="328"/>
    </row>
    <row r="215" spans="19:20" ht="12.75" customHeight="1">
      <c r="S215" s="328"/>
      <c r="T215" s="328"/>
    </row>
    <row r="216" spans="19:20" ht="12.75" customHeight="1">
      <c r="S216" s="328"/>
      <c r="T216" s="328"/>
    </row>
    <row r="217" spans="19:20" ht="12.75" customHeight="1">
      <c r="S217" s="328"/>
      <c r="T217" s="328"/>
    </row>
    <row r="218" spans="19:20" ht="12.75" customHeight="1">
      <c r="S218" s="328"/>
      <c r="T218" s="328"/>
    </row>
    <row r="219" spans="19:20" ht="12.75" customHeight="1">
      <c r="S219" s="328"/>
      <c r="T219" s="328"/>
    </row>
    <row r="220" spans="19:20" ht="12.75" customHeight="1">
      <c r="S220" s="328"/>
      <c r="T220" s="328"/>
    </row>
    <row r="221" spans="19:20" ht="12.75" customHeight="1">
      <c r="S221" s="328"/>
      <c r="T221" s="328"/>
    </row>
    <row r="222" spans="19:20" ht="12.75" customHeight="1">
      <c r="S222" s="328"/>
      <c r="T222" s="328"/>
    </row>
    <row r="223" spans="19:20" ht="12.75" customHeight="1">
      <c r="S223" s="328"/>
      <c r="T223" s="328"/>
    </row>
    <row r="224" spans="19:20" ht="12.75" customHeight="1">
      <c r="S224" s="328"/>
      <c r="T224" s="328"/>
    </row>
    <row r="225" spans="19:20" ht="12.75" customHeight="1">
      <c r="S225" s="328"/>
      <c r="T225" s="328"/>
    </row>
  </sheetData>
  <sheetProtection selectLockedCells="1"/>
  <mergeCells count="10">
    <mergeCell ref="C3:E3"/>
    <mergeCell ref="C5:E5"/>
    <mergeCell ref="C2:D2"/>
    <mergeCell ref="K3:N6"/>
    <mergeCell ref="N7:O8"/>
    <mergeCell ref="A12:E12"/>
    <mergeCell ref="C10:C11"/>
    <mergeCell ref="A5:B6"/>
    <mergeCell ref="A7:B7"/>
    <mergeCell ref="A8:B8"/>
  </mergeCells>
  <conditionalFormatting sqref="D91:E91">
    <cfRule type="cellIs" priority="1" dxfId="0" operator="greaterThan" stopIfTrue="1">
      <formula>0</formula>
    </cfRule>
  </conditionalFormatting>
  <printOptions horizontalCentered="1"/>
  <pageMargins left="0.3937007874015748" right="0.3937007874015748" top="0.1968503937007874" bottom="0.1968503937007874" header="0.1968503937007874" footer="0.1968503937007874"/>
  <pageSetup horizontalDpi="600" verticalDpi="600" orientation="portrait" paperSize="9" scale="70" r:id="rId2"/>
  <colBreaks count="1" manualBreakCount="1">
    <brk id="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BL107"/>
  <sheetViews>
    <sheetView showGridLines="0" zoomScale="70" zoomScaleNormal="70" zoomScaleSheetLayoutView="75" zoomScalePageLayoutView="0" workbookViewId="0" topLeftCell="A1">
      <selection activeCell="A1" sqref="A1"/>
    </sheetView>
  </sheetViews>
  <sheetFormatPr defaultColWidth="9.625" defaultRowHeight="12.75" customHeight="1"/>
  <cols>
    <col min="1" max="1" width="8.25390625" style="81" customWidth="1"/>
    <col min="2" max="2" width="55.75390625" style="35" customWidth="1"/>
    <col min="3" max="3" width="10.00390625" style="35" customWidth="1"/>
    <col min="4" max="11" width="19.125" style="35" customWidth="1"/>
    <col min="12" max="26" width="7.00390625" style="35" customWidth="1"/>
    <col min="27" max="27" width="7.00390625" style="328" customWidth="1"/>
    <col min="28" max="28" width="9.375" style="35" customWidth="1"/>
    <col min="29" max="29" width="56.375" style="35" customWidth="1"/>
    <col min="30" max="30" width="9.375" style="35" customWidth="1"/>
    <col min="31" max="40" width="10.75390625" style="35" customWidth="1"/>
    <col min="41" max="41" width="58.375" style="35" customWidth="1"/>
    <col min="42" max="42" width="9.375" style="35" customWidth="1"/>
    <col min="43" max="43" width="14.375" style="35" customWidth="1"/>
    <col min="44" max="46" width="12.875" style="35" customWidth="1"/>
    <col min="47" max="47" width="12.625" style="35" customWidth="1"/>
    <col min="48" max="48" width="10.875" style="35" customWidth="1"/>
    <col min="49" max="49" width="62.375" style="35" bestFit="1" customWidth="1"/>
    <col min="50" max="50" width="10.375" style="35" bestFit="1" customWidth="1"/>
    <col min="51" max="54" width="12.625" style="35" customWidth="1"/>
    <col min="55" max="55" width="11.125" style="35" customWidth="1"/>
    <col min="56" max="56" width="11.625" style="35" customWidth="1"/>
    <col min="57" max="57" width="12.625" style="35" customWidth="1"/>
    <col min="58" max="58" width="10.875" style="35" customWidth="1"/>
    <col min="59" max="59" width="62.375" style="35" bestFit="1" customWidth="1"/>
    <col min="60" max="60" width="10.375" style="35" bestFit="1" customWidth="1"/>
    <col min="61" max="64" width="12.625" style="35" customWidth="1"/>
    <col min="65" max="65" width="16.875" style="35" customWidth="1"/>
    <col min="66" max="67" width="9.00390625" style="0" customWidth="1"/>
    <col min="68" max="16384" width="9.625" style="35" customWidth="1"/>
  </cols>
  <sheetData>
    <row r="1" spans="55:56" ht="12.75" customHeight="1" thickBot="1">
      <c r="BC1" s="968"/>
      <c r="BD1" s="968"/>
    </row>
    <row r="2" spans="1:62" ht="16.5" customHeight="1">
      <c r="A2" s="421"/>
      <c r="B2" s="423"/>
      <c r="C2" s="423"/>
      <c r="D2" s="1148" t="s">
        <v>193</v>
      </c>
      <c r="E2" s="1148" t="s">
        <v>213</v>
      </c>
      <c r="F2" s="423"/>
      <c r="G2" s="746" t="s">
        <v>247</v>
      </c>
      <c r="H2" s="1154" t="s">
        <v>348</v>
      </c>
      <c r="I2" s="1155"/>
      <c r="J2" s="747" t="s">
        <v>205</v>
      </c>
      <c r="K2" s="748"/>
      <c r="L2" s="6"/>
      <c r="M2" s="7"/>
      <c r="N2" s="7"/>
      <c r="O2" s="749"/>
      <c r="P2" s="7"/>
      <c r="Q2" s="7"/>
      <c r="R2" s="7"/>
      <c r="S2" s="6"/>
      <c r="T2" s="30"/>
      <c r="U2" s="30"/>
      <c r="V2" s="30"/>
      <c r="W2" s="6"/>
      <c r="X2" s="6"/>
      <c r="Y2" s="6"/>
      <c r="Z2" s="6"/>
      <c r="AA2" s="750"/>
      <c r="AB2" s="1131"/>
      <c r="AC2" s="1131"/>
      <c r="AD2" s="1131"/>
      <c r="AE2" s="1131"/>
      <c r="AF2" s="1131"/>
      <c r="AN2" s="1131"/>
      <c r="AO2" s="1131"/>
      <c r="AP2" s="1131"/>
      <c r="AQ2" s="1131"/>
      <c r="AR2" s="1131"/>
      <c r="AS2" s="633"/>
      <c r="AT2" s="633"/>
      <c r="AV2" s="926"/>
      <c r="AW2" s="926"/>
      <c r="AX2" s="926"/>
      <c r="AY2" s="927">
        <v>0</v>
      </c>
      <c r="AZ2" s="344" t="s">
        <v>144</v>
      </c>
      <c r="BF2" s="1131"/>
      <c r="BG2" s="1131"/>
      <c r="BH2" s="1131"/>
      <c r="BI2" s="1131"/>
      <c r="BJ2" s="344"/>
    </row>
    <row r="3" spans="1:63" ht="16.5" customHeight="1">
      <c r="A3" s="425"/>
      <c r="B3" s="7"/>
      <c r="C3" s="7"/>
      <c r="D3" s="1149"/>
      <c r="E3" s="1149"/>
      <c r="F3" s="7"/>
      <c r="G3" s="391" t="s">
        <v>210</v>
      </c>
      <c r="H3" s="137"/>
      <c r="I3" s="137"/>
      <c r="J3" s="138"/>
      <c r="K3" s="751"/>
      <c r="L3" s="6"/>
      <c r="M3" s="7"/>
      <c r="N3" s="7"/>
      <c r="O3" s="752"/>
      <c r="P3" s="7"/>
      <c r="Q3" s="7"/>
      <c r="R3" s="7"/>
      <c r="S3" s="6"/>
      <c r="T3" s="30"/>
      <c r="U3" s="30"/>
      <c r="V3" s="30"/>
      <c r="W3" s="6"/>
      <c r="X3" s="6"/>
      <c r="Y3" s="6"/>
      <c r="Z3" s="6"/>
      <c r="AA3" s="750"/>
      <c r="AB3" s="1131"/>
      <c r="AC3" s="1131"/>
      <c r="AD3" s="1131"/>
      <c r="AE3" s="1131"/>
      <c r="AF3" s="1131"/>
      <c r="AN3" s="1131"/>
      <c r="AO3" s="1131"/>
      <c r="AP3" s="1131"/>
      <c r="AQ3" s="1131"/>
      <c r="AR3" s="1131"/>
      <c r="AS3" s="633"/>
      <c r="AT3" s="633"/>
      <c r="AV3" s="926"/>
      <c r="AW3" s="926"/>
      <c r="AX3" s="926"/>
      <c r="AY3" s="346" t="s">
        <v>145</v>
      </c>
      <c r="AZ3" s="344" t="s">
        <v>151</v>
      </c>
      <c r="BF3" s="1131"/>
      <c r="BG3" s="1131"/>
      <c r="BH3" s="1131"/>
      <c r="BI3" s="1131"/>
      <c r="BJ3" s="344" t="s">
        <v>155</v>
      </c>
      <c r="BK3" s="347" t="s">
        <v>157</v>
      </c>
    </row>
    <row r="4" spans="1:62" ht="16.5" customHeight="1">
      <c r="A4" s="425"/>
      <c r="B4" s="7"/>
      <c r="C4" s="7"/>
      <c r="D4" s="7"/>
      <c r="E4" s="392" t="s">
        <v>200</v>
      </c>
      <c r="F4" s="7"/>
      <c r="G4" s="391" t="s">
        <v>206</v>
      </c>
      <c r="H4" s="137"/>
      <c r="I4" s="1156"/>
      <c r="J4" s="1156"/>
      <c r="K4" s="1157"/>
      <c r="L4" s="6"/>
      <c r="M4" s="7"/>
      <c r="N4" s="7"/>
      <c r="O4" s="753"/>
      <c r="P4" s="7"/>
      <c r="Q4" s="7"/>
      <c r="R4" s="7"/>
      <c r="S4" s="6"/>
      <c r="T4" s="6"/>
      <c r="U4" s="6"/>
      <c r="V4" s="6"/>
      <c r="W4" s="6"/>
      <c r="X4" s="6"/>
      <c r="Y4" s="6"/>
      <c r="Z4" s="6"/>
      <c r="AA4" s="750"/>
      <c r="AB4" s="1131"/>
      <c r="AC4" s="1131"/>
      <c r="AD4" s="1131"/>
      <c r="AE4" s="1131"/>
      <c r="AF4" s="1131"/>
      <c r="AN4" s="1131"/>
      <c r="AO4" s="1131"/>
      <c r="AP4" s="1131"/>
      <c r="AQ4" s="1131"/>
      <c r="AR4" s="1131"/>
      <c r="AS4" s="633"/>
      <c r="AT4" s="633"/>
      <c r="AV4" s="926"/>
      <c r="AW4" s="926"/>
      <c r="AX4" s="926"/>
      <c r="AY4" s="346" t="s">
        <v>146</v>
      </c>
      <c r="AZ4" s="344" t="s">
        <v>147</v>
      </c>
      <c r="BF4" s="1131"/>
      <c r="BG4" s="1131"/>
      <c r="BH4" s="1131"/>
      <c r="BI4" s="1131"/>
      <c r="BJ4" s="344" t="s">
        <v>156</v>
      </c>
    </row>
    <row r="5" spans="1:62" ht="16.5" customHeight="1">
      <c r="A5" s="425"/>
      <c r="B5" s="393" t="s">
        <v>193</v>
      </c>
      <c r="C5" s="394"/>
      <c r="D5" s="7"/>
      <c r="E5" s="395" t="s">
        <v>271</v>
      </c>
      <c r="F5" s="7"/>
      <c r="G5" s="391" t="s">
        <v>207</v>
      </c>
      <c r="H5" s="137"/>
      <c r="I5" s="142"/>
      <c r="J5" s="396" t="s">
        <v>208</v>
      </c>
      <c r="K5" s="751"/>
      <c r="L5" s="6"/>
      <c r="M5" s="7"/>
      <c r="N5" s="7"/>
      <c r="O5" s="753"/>
      <c r="P5" s="7"/>
      <c r="Q5" s="7"/>
      <c r="R5" s="7"/>
      <c r="S5" s="6"/>
      <c r="T5" s="754"/>
      <c r="U5" s="6"/>
      <c r="V5" s="6"/>
      <c r="W5" s="6"/>
      <c r="X5" s="6"/>
      <c r="Y5" s="6"/>
      <c r="Z5" s="6"/>
      <c r="AA5" s="750"/>
      <c r="AC5" s="71" t="s">
        <v>35</v>
      </c>
      <c r="AO5" s="71" t="s">
        <v>55</v>
      </c>
      <c r="AW5" s="348" t="s">
        <v>184</v>
      </c>
      <c r="AX5" s="346"/>
      <c r="AY5" s="346" t="s">
        <v>148</v>
      </c>
      <c r="AZ5" s="344" t="s">
        <v>152</v>
      </c>
      <c r="BG5" s="348" t="s">
        <v>185</v>
      </c>
      <c r="BH5" s="346"/>
      <c r="BI5" s="346"/>
      <c r="BJ5" s="344"/>
    </row>
    <row r="6" spans="1:62" ht="16.5" customHeight="1" thickBot="1">
      <c r="A6" s="425"/>
      <c r="B6" s="1150" t="s">
        <v>343</v>
      </c>
      <c r="C6" s="1151"/>
      <c r="D6" s="1152"/>
      <c r="E6" s="397"/>
      <c r="F6" s="7"/>
      <c r="G6" s="398" t="s">
        <v>209</v>
      </c>
      <c r="H6" s="137"/>
      <c r="I6" s="137"/>
      <c r="J6" s="138"/>
      <c r="K6" s="751"/>
      <c r="L6" s="755" t="s">
        <v>182</v>
      </c>
      <c r="M6" s="755" t="s">
        <v>182</v>
      </c>
      <c r="N6" s="755" t="s">
        <v>182</v>
      </c>
      <c r="O6" s="755" t="s">
        <v>182</v>
      </c>
      <c r="P6" s="755" t="s">
        <v>182</v>
      </c>
      <c r="Q6" s="755" t="s">
        <v>182</v>
      </c>
      <c r="R6" s="755" t="s">
        <v>182</v>
      </c>
      <c r="S6" s="755" t="s">
        <v>182</v>
      </c>
      <c r="T6" s="755" t="s">
        <v>183</v>
      </c>
      <c r="U6" s="755" t="s">
        <v>183</v>
      </c>
      <c r="V6" s="755" t="s">
        <v>183</v>
      </c>
      <c r="W6" s="755" t="s">
        <v>183</v>
      </c>
      <c r="X6" s="755" t="s">
        <v>183</v>
      </c>
      <c r="Y6" s="755" t="s">
        <v>183</v>
      </c>
      <c r="Z6" s="755" t="s">
        <v>183</v>
      </c>
      <c r="AA6" s="755" t="s">
        <v>183</v>
      </c>
      <c r="AC6" s="10"/>
      <c r="AD6" s="10"/>
      <c r="AH6" s="72" t="s">
        <v>247</v>
      </c>
      <c r="AI6" s="1153" t="s">
        <v>348</v>
      </c>
      <c r="AJ6" s="1153"/>
      <c r="AK6" s="1153"/>
      <c r="AL6" s="1153"/>
      <c r="AM6" s="113"/>
      <c r="AN6" s="113"/>
      <c r="AO6" s="113"/>
      <c r="AQ6" s="72" t="s">
        <v>247</v>
      </c>
      <c r="AR6" s="349" t="s">
        <v>348</v>
      </c>
      <c r="AS6" s="349"/>
      <c r="AT6" s="349"/>
      <c r="AX6" s="346"/>
      <c r="AY6" s="346" t="s">
        <v>149</v>
      </c>
      <c r="AZ6" s="344" t="s">
        <v>153</v>
      </c>
      <c r="BC6" s="35" t="s">
        <v>334</v>
      </c>
      <c r="BD6" s="969">
        <v>2</v>
      </c>
      <c r="BG6" s="35" t="s">
        <v>154</v>
      </c>
      <c r="BH6" s="346"/>
      <c r="BI6" s="346"/>
      <c r="BJ6" s="344"/>
    </row>
    <row r="7" spans="1:62" ht="18.75" thickBot="1">
      <c r="A7" s="425"/>
      <c r="B7" s="756" t="s">
        <v>342</v>
      </c>
      <c r="C7" s="7"/>
      <c r="D7" s="757"/>
      <c r="E7" s="758" t="s">
        <v>136</v>
      </c>
      <c r="F7" s="680" t="s">
        <v>193</v>
      </c>
      <c r="G7" s="759" t="s">
        <v>193</v>
      </c>
      <c r="H7" s="760"/>
      <c r="I7" s="760"/>
      <c r="J7" s="761"/>
      <c r="K7" s="762"/>
      <c r="L7" s="6"/>
      <c r="M7" s="7"/>
      <c r="N7" s="6"/>
      <c r="O7" s="6"/>
      <c r="P7" s="6"/>
      <c r="Q7" s="7"/>
      <c r="R7" s="7"/>
      <c r="S7" s="6"/>
      <c r="T7" s="754"/>
      <c r="U7" s="7"/>
      <c r="V7" s="6"/>
      <c r="W7" s="6"/>
      <c r="X7" s="6"/>
      <c r="Y7" s="7"/>
      <c r="Z7" s="7"/>
      <c r="AA7" s="6"/>
      <c r="AB7" s="73"/>
      <c r="AC7" s="74" t="s">
        <v>271</v>
      </c>
      <c r="AD7" s="75"/>
      <c r="AE7" s="1165" t="s">
        <v>32</v>
      </c>
      <c r="AF7" s="1165"/>
      <c r="AG7" s="1165"/>
      <c r="AH7" s="1165"/>
      <c r="AI7" s="1165"/>
      <c r="AJ7" s="1165"/>
      <c r="AK7" s="1165"/>
      <c r="AL7" s="1166"/>
      <c r="AM7" s="97"/>
      <c r="AN7" s="116"/>
      <c r="AO7" s="94"/>
      <c r="AP7" s="350"/>
      <c r="AQ7" s="351"/>
      <c r="AR7" s="936"/>
      <c r="AS7" s="938"/>
      <c r="AT7" s="83"/>
      <c r="AX7" s="346"/>
      <c r="AY7" s="346" t="s">
        <v>150</v>
      </c>
      <c r="AZ7" s="344" t="s">
        <v>186</v>
      </c>
      <c r="BH7" s="346"/>
      <c r="BI7" s="346"/>
      <c r="BJ7" s="344"/>
    </row>
    <row r="8" spans="1:64" s="85" customFormat="1" ht="13.5" customHeight="1">
      <c r="A8" s="763" t="s">
        <v>211</v>
      </c>
      <c r="B8" s="764" t="s">
        <v>193</v>
      </c>
      <c r="C8" s="765" t="s">
        <v>266</v>
      </c>
      <c r="D8" s="1158" t="s">
        <v>196</v>
      </c>
      <c r="E8" s="1158"/>
      <c r="F8" s="1158"/>
      <c r="G8" s="1159"/>
      <c r="H8" s="1158" t="s">
        <v>199</v>
      </c>
      <c r="I8" s="1158"/>
      <c r="J8" s="1158"/>
      <c r="K8" s="1160"/>
      <c r="L8" s="766" t="s">
        <v>137</v>
      </c>
      <c r="M8" s="767"/>
      <c r="N8" s="767"/>
      <c r="O8" s="768"/>
      <c r="P8" s="767" t="s">
        <v>138</v>
      </c>
      <c r="Q8" s="769"/>
      <c r="R8" s="769"/>
      <c r="S8" s="770"/>
      <c r="T8" s="771" t="s">
        <v>137</v>
      </c>
      <c r="U8" s="767"/>
      <c r="V8" s="767"/>
      <c r="W8" s="768"/>
      <c r="X8" s="767" t="s">
        <v>138</v>
      </c>
      <c r="Y8" s="769"/>
      <c r="Z8" s="769"/>
      <c r="AA8" s="770"/>
      <c r="AB8" s="76" t="s">
        <v>211</v>
      </c>
      <c r="AC8" s="31"/>
      <c r="AD8" s="38"/>
      <c r="AE8" s="1167" t="s">
        <v>196</v>
      </c>
      <c r="AF8" s="1167"/>
      <c r="AG8" s="1167"/>
      <c r="AH8" s="1168"/>
      <c r="AI8" s="1169" t="s">
        <v>199</v>
      </c>
      <c r="AJ8" s="1169" t="s">
        <v>193</v>
      </c>
      <c r="AK8" s="1169" t="s">
        <v>193</v>
      </c>
      <c r="AL8" s="1170" t="s">
        <v>193</v>
      </c>
      <c r="AM8" s="95"/>
      <c r="AN8" s="221" t="s">
        <v>211</v>
      </c>
      <c r="AO8" s="95"/>
      <c r="AP8" s="352" t="s">
        <v>193</v>
      </c>
      <c r="AQ8" s="1171" t="s">
        <v>54</v>
      </c>
      <c r="AR8" s="1172"/>
      <c r="AS8" s="1174" t="s">
        <v>190</v>
      </c>
      <c r="AT8" s="1175"/>
      <c r="AU8" s="85" t="s">
        <v>193</v>
      </c>
      <c r="AV8" s="289" t="s">
        <v>211</v>
      </c>
      <c r="AW8" s="290" t="s">
        <v>193</v>
      </c>
      <c r="AX8" s="302" t="s">
        <v>139</v>
      </c>
      <c r="AY8" s="1173" t="s">
        <v>196</v>
      </c>
      <c r="AZ8" s="1142"/>
      <c r="BA8" s="1142" t="s">
        <v>199</v>
      </c>
      <c r="BB8" s="1142"/>
      <c r="BC8" s="85" t="s">
        <v>335</v>
      </c>
      <c r="BD8" s="85" t="s">
        <v>336</v>
      </c>
      <c r="BF8" s="289" t="s">
        <v>211</v>
      </c>
      <c r="BG8" s="290" t="s">
        <v>193</v>
      </c>
      <c r="BH8" s="302" t="s">
        <v>139</v>
      </c>
      <c r="BI8" s="1173" t="s">
        <v>196</v>
      </c>
      <c r="BJ8" s="1142"/>
      <c r="BK8" s="1142" t="s">
        <v>199</v>
      </c>
      <c r="BL8" s="1143"/>
    </row>
    <row r="9" spans="1:64" ht="12.75" customHeight="1">
      <c r="A9" s="772" t="s">
        <v>236</v>
      </c>
      <c r="B9" s="399" t="s">
        <v>211</v>
      </c>
      <c r="C9" s="773" t="s">
        <v>267</v>
      </c>
      <c r="D9" s="1163">
        <v>2013</v>
      </c>
      <c r="E9" s="1164"/>
      <c r="F9" s="1161">
        <v>2014</v>
      </c>
      <c r="G9" s="1164"/>
      <c r="H9" s="1163">
        <v>2013</v>
      </c>
      <c r="I9" s="1164"/>
      <c r="J9" s="1161">
        <v>2014</v>
      </c>
      <c r="K9" s="1162"/>
      <c r="L9" s="774">
        <v>2013</v>
      </c>
      <c r="M9" s="775"/>
      <c r="N9" s="775">
        <v>2014</v>
      </c>
      <c r="O9" s="626"/>
      <c r="P9" s="776">
        <v>2013</v>
      </c>
      <c r="Q9" s="776"/>
      <c r="R9" s="776">
        <v>2014</v>
      </c>
      <c r="S9" s="6"/>
      <c r="T9" s="777">
        <v>2013</v>
      </c>
      <c r="U9" s="775"/>
      <c r="V9" s="775">
        <v>2014</v>
      </c>
      <c r="W9" s="626"/>
      <c r="X9" s="776">
        <v>2013</v>
      </c>
      <c r="Y9" s="776"/>
      <c r="Z9" s="776">
        <v>2014</v>
      </c>
      <c r="AA9" s="6"/>
      <c r="AB9" s="42" t="s">
        <v>236</v>
      </c>
      <c r="AC9" s="31"/>
      <c r="AD9" s="40"/>
      <c r="AE9" s="1144">
        <v>2013</v>
      </c>
      <c r="AF9" s="1145" t="s">
        <v>193</v>
      </c>
      <c r="AG9" s="1146">
        <v>2014</v>
      </c>
      <c r="AH9" s="1145" t="s">
        <v>193</v>
      </c>
      <c r="AI9" s="1144">
        <v>2013</v>
      </c>
      <c r="AJ9" s="1145" t="s">
        <v>193</v>
      </c>
      <c r="AK9" s="1146">
        <v>2014</v>
      </c>
      <c r="AL9" s="1147" t="s">
        <v>193</v>
      </c>
      <c r="AM9" s="39"/>
      <c r="AN9" s="222" t="s">
        <v>236</v>
      </c>
      <c r="AO9" s="39"/>
      <c r="AP9" s="352" t="s">
        <v>193</v>
      </c>
      <c r="AQ9" s="112">
        <v>2013</v>
      </c>
      <c r="AR9" s="112">
        <v>2014</v>
      </c>
      <c r="AS9" s="939">
        <v>2013</v>
      </c>
      <c r="AT9" s="117">
        <v>2014</v>
      </c>
      <c r="AU9" s="35" t="s">
        <v>193</v>
      </c>
      <c r="AV9" s="291" t="s">
        <v>236</v>
      </c>
      <c r="AW9" s="24" t="s">
        <v>211</v>
      </c>
      <c r="AX9" s="183" t="s">
        <v>140</v>
      </c>
      <c r="AY9" s="619">
        <v>2013</v>
      </c>
      <c r="AZ9" s="619">
        <v>2014</v>
      </c>
      <c r="BA9" s="620">
        <v>2013</v>
      </c>
      <c r="BB9" s="619">
        <v>2014</v>
      </c>
      <c r="BC9" s="85" t="s">
        <v>337</v>
      </c>
      <c r="BD9" s="85" t="s">
        <v>338</v>
      </c>
      <c r="BF9" s="291" t="s">
        <v>236</v>
      </c>
      <c r="BG9" s="24" t="s">
        <v>211</v>
      </c>
      <c r="BH9" s="183" t="s">
        <v>140</v>
      </c>
      <c r="BI9" s="619">
        <v>2013</v>
      </c>
      <c r="BJ9" s="619">
        <v>2014</v>
      </c>
      <c r="BK9" s="620">
        <v>2013</v>
      </c>
      <c r="BL9" s="621">
        <v>2014</v>
      </c>
    </row>
    <row r="10" spans="1:64" ht="21" customHeight="1" thickBot="1">
      <c r="A10" s="778" t="s">
        <v>193</v>
      </c>
      <c r="B10" s="400"/>
      <c r="C10" s="779" t="s">
        <v>193</v>
      </c>
      <c r="D10" s="1080" t="s">
        <v>194</v>
      </c>
      <c r="E10" s="1081" t="s">
        <v>20</v>
      </c>
      <c r="F10" s="1081" t="s">
        <v>194</v>
      </c>
      <c r="G10" s="1081" t="s">
        <v>20</v>
      </c>
      <c r="H10" s="1081" t="s">
        <v>194</v>
      </c>
      <c r="I10" s="1081" t="s">
        <v>20</v>
      </c>
      <c r="J10" s="1081" t="s">
        <v>194</v>
      </c>
      <c r="K10" s="1082" t="s">
        <v>20</v>
      </c>
      <c r="L10" s="781" t="s">
        <v>194</v>
      </c>
      <c r="M10" s="781" t="s">
        <v>20</v>
      </c>
      <c r="N10" s="781" t="s">
        <v>194</v>
      </c>
      <c r="O10" s="782" t="s">
        <v>20</v>
      </c>
      <c r="P10" s="781" t="s">
        <v>194</v>
      </c>
      <c r="Q10" s="781" t="s">
        <v>20</v>
      </c>
      <c r="R10" s="781" t="s">
        <v>194</v>
      </c>
      <c r="S10" s="781" t="s">
        <v>20</v>
      </c>
      <c r="T10" s="783" t="s">
        <v>194</v>
      </c>
      <c r="U10" s="781" t="s">
        <v>20</v>
      </c>
      <c r="V10" s="781" t="s">
        <v>194</v>
      </c>
      <c r="W10" s="781" t="s">
        <v>20</v>
      </c>
      <c r="X10" s="783" t="s">
        <v>194</v>
      </c>
      <c r="Y10" s="781" t="s">
        <v>20</v>
      </c>
      <c r="Z10" s="781" t="s">
        <v>194</v>
      </c>
      <c r="AA10" s="781" t="s">
        <v>20</v>
      </c>
      <c r="AB10" s="28" t="s">
        <v>193</v>
      </c>
      <c r="AC10" s="31"/>
      <c r="AD10" s="41"/>
      <c r="AE10" s="39" t="s">
        <v>194</v>
      </c>
      <c r="AF10" s="36" t="s">
        <v>20</v>
      </c>
      <c r="AG10" s="24" t="s">
        <v>194</v>
      </c>
      <c r="AH10" s="36" t="s">
        <v>20</v>
      </c>
      <c r="AI10" s="25" t="s">
        <v>194</v>
      </c>
      <c r="AJ10" s="36" t="s">
        <v>20</v>
      </c>
      <c r="AK10" s="24" t="s">
        <v>194</v>
      </c>
      <c r="AL10" s="37" t="s">
        <v>20</v>
      </c>
      <c r="AM10" s="39"/>
      <c r="AN10" s="223" t="s">
        <v>193</v>
      </c>
      <c r="AO10" s="96"/>
      <c r="AP10" s="353" t="s">
        <v>193</v>
      </c>
      <c r="AQ10" s="354"/>
      <c r="AR10" s="934"/>
      <c r="AS10" s="940"/>
      <c r="AT10" s="355"/>
      <c r="AV10" s="292" t="s">
        <v>193</v>
      </c>
      <c r="AW10" s="49"/>
      <c r="AX10" s="26" t="s">
        <v>193</v>
      </c>
      <c r="AY10" s="50"/>
      <c r="AZ10" s="50"/>
      <c r="BA10" s="50"/>
      <c r="BB10" s="1116"/>
      <c r="BF10" s="292" t="s">
        <v>193</v>
      </c>
      <c r="BG10" s="49"/>
      <c r="BH10" s="26" t="s">
        <v>193</v>
      </c>
      <c r="BI10" s="50"/>
      <c r="BJ10" s="50"/>
      <c r="BK10" s="50"/>
      <c r="BL10" s="293"/>
    </row>
    <row r="11" spans="1:64" s="357" customFormat="1" ht="15" customHeight="1">
      <c r="A11" s="784">
        <v>1</v>
      </c>
      <c r="B11" s="402" t="s">
        <v>203</v>
      </c>
      <c r="C11" s="1068" t="s">
        <v>34</v>
      </c>
      <c r="D11" s="1083">
        <v>284.365359</v>
      </c>
      <c r="E11" s="1084">
        <v>4340290.22</v>
      </c>
      <c r="F11" s="1084">
        <v>314.894</v>
      </c>
      <c r="G11" s="1084">
        <v>5564853.468</v>
      </c>
      <c r="H11" s="1084">
        <v>1297.610398</v>
      </c>
      <c r="I11" s="1084">
        <v>20612329.28</v>
      </c>
      <c r="J11" s="1084">
        <v>1171.6204342857143</v>
      </c>
      <c r="K11" s="1054">
        <v>20384110.927</v>
      </c>
      <c r="L11" s="785" t="s">
        <v>349</v>
      </c>
      <c r="M11" s="785" t="s">
        <v>349</v>
      </c>
      <c r="N11" s="785" t="s">
        <v>349</v>
      </c>
      <c r="O11" s="786" t="s">
        <v>349</v>
      </c>
      <c r="P11" s="785" t="s">
        <v>349</v>
      </c>
      <c r="Q11" s="785" t="s">
        <v>349</v>
      </c>
      <c r="R11" s="785" t="s">
        <v>349</v>
      </c>
      <c r="S11" s="785" t="s">
        <v>349</v>
      </c>
      <c r="T11" s="787" t="s">
        <v>349</v>
      </c>
      <c r="U11" s="662" t="s">
        <v>349</v>
      </c>
      <c r="V11" s="662" t="s">
        <v>349</v>
      </c>
      <c r="W11" s="662" t="s">
        <v>349</v>
      </c>
      <c r="X11" s="787" t="s">
        <v>349</v>
      </c>
      <c r="Y11" s="662" t="s">
        <v>349</v>
      </c>
      <c r="Z11" s="662" t="s">
        <v>349</v>
      </c>
      <c r="AA11" s="788" t="s">
        <v>349</v>
      </c>
      <c r="AB11" s="2">
        <v>1</v>
      </c>
      <c r="AC11" s="16" t="s">
        <v>203</v>
      </c>
      <c r="AD11" s="90" t="s">
        <v>192</v>
      </c>
      <c r="AE11" s="789">
        <v>0</v>
      </c>
      <c r="AF11" s="789">
        <v>0</v>
      </c>
      <c r="AG11" s="789">
        <v>0</v>
      </c>
      <c r="AH11" s="789">
        <v>0</v>
      </c>
      <c r="AI11" s="789">
        <v>0</v>
      </c>
      <c r="AJ11" s="789">
        <v>0</v>
      </c>
      <c r="AK11" s="789">
        <v>0</v>
      </c>
      <c r="AL11" s="790">
        <v>0</v>
      </c>
      <c r="AM11" s="791"/>
      <c r="AN11" s="224">
        <v>1</v>
      </c>
      <c r="AO11" s="16" t="s">
        <v>203</v>
      </c>
      <c r="AP11" s="90" t="s">
        <v>192</v>
      </c>
      <c r="AQ11" s="371">
        <v>5013.956961000001</v>
      </c>
      <c r="AR11" s="930">
        <v>4941.435565714286</v>
      </c>
      <c r="AS11" s="935"/>
      <c r="AT11" s="372"/>
      <c r="AU11" s="358" t="s">
        <v>193</v>
      </c>
      <c r="AV11" s="294">
        <v>1</v>
      </c>
      <c r="AW11" s="16" t="s">
        <v>203</v>
      </c>
      <c r="AX11" s="191" t="s">
        <v>141</v>
      </c>
      <c r="AY11" s="365">
        <v>15263.076470576712</v>
      </c>
      <c r="AZ11" s="365">
        <v>17672.148303873684</v>
      </c>
      <c r="BA11" s="365">
        <v>15884.836705816842</v>
      </c>
      <c r="BB11" s="1117">
        <v>17398.22072958919</v>
      </c>
      <c r="BC11" s="970" t="s">
        <v>351</v>
      </c>
      <c r="BD11" s="970" t="s">
        <v>351</v>
      </c>
      <c r="BF11" s="294">
        <v>1</v>
      </c>
      <c r="BG11" s="16" t="s">
        <v>203</v>
      </c>
      <c r="BH11" s="191" t="s">
        <v>141</v>
      </c>
      <c r="BI11" s="365" t="s">
        <v>193</v>
      </c>
      <c r="BJ11" s="365" t="s">
        <v>193</v>
      </c>
      <c r="BK11" s="365" t="s">
        <v>193</v>
      </c>
      <c r="BL11" s="366" t="s">
        <v>193</v>
      </c>
    </row>
    <row r="12" spans="1:64" s="79" customFormat="1" ht="15" customHeight="1" thickBot="1">
      <c r="A12" s="792" t="s">
        <v>159</v>
      </c>
      <c r="B12" s="415" t="s">
        <v>241</v>
      </c>
      <c r="C12" s="1069" t="s">
        <v>34</v>
      </c>
      <c r="D12" s="1085">
        <v>77.720359</v>
      </c>
      <c r="E12" s="1034">
        <v>540108.59</v>
      </c>
      <c r="F12" s="1034">
        <v>90.5</v>
      </c>
      <c r="G12" s="1034">
        <v>763609.942</v>
      </c>
      <c r="H12" s="1034">
        <v>323.017398</v>
      </c>
      <c r="I12" s="1034">
        <v>4088095.76</v>
      </c>
      <c r="J12" s="1034">
        <v>300.3584342857143</v>
      </c>
      <c r="K12" s="1035">
        <v>3901249.119</v>
      </c>
      <c r="L12" s="793"/>
      <c r="M12" s="794"/>
      <c r="N12" s="685"/>
      <c r="O12" s="686"/>
      <c r="P12" s="795"/>
      <c r="Q12" s="795"/>
      <c r="R12" s="795"/>
      <c r="S12" s="796"/>
      <c r="T12" s="797" t="s">
        <v>349</v>
      </c>
      <c r="U12" s="8" t="s">
        <v>349</v>
      </c>
      <c r="V12" s="8" t="s">
        <v>349</v>
      </c>
      <c r="W12" s="8" t="s">
        <v>349</v>
      </c>
      <c r="X12" s="797" t="s">
        <v>349</v>
      </c>
      <c r="Y12" s="8" t="s">
        <v>349</v>
      </c>
      <c r="Z12" s="8" t="s">
        <v>349</v>
      </c>
      <c r="AA12" s="798" t="s">
        <v>349</v>
      </c>
      <c r="AB12" s="2" t="s">
        <v>159</v>
      </c>
      <c r="AC12" s="19" t="s">
        <v>241</v>
      </c>
      <c r="AD12" s="77" t="s">
        <v>192</v>
      </c>
      <c r="AE12" s="668"/>
      <c r="AF12" s="668"/>
      <c r="AG12" s="668"/>
      <c r="AH12" s="668"/>
      <c r="AI12" s="668"/>
      <c r="AJ12" s="668"/>
      <c r="AK12" s="668"/>
      <c r="AL12" s="706"/>
      <c r="AM12" s="90"/>
      <c r="AN12" s="224" t="s">
        <v>159</v>
      </c>
      <c r="AO12" s="19" t="s">
        <v>241</v>
      </c>
      <c r="AP12" s="77" t="s">
        <v>192</v>
      </c>
      <c r="AQ12" s="360">
        <v>2613.175961</v>
      </c>
      <c r="AR12" s="833">
        <v>2469.5455657142857</v>
      </c>
      <c r="AS12" s="931"/>
      <c r="AT12" s="361"/>
      <c r="AV12" s="294">
        <v>1.1</v>
      </c>
      <c r="AW12" s="23" t="s">
        <v>241</v>
      </c>
      <c r="AX12" s="191" t="s">
        <v>141</v>
      </c>
      <c r="AY12" s="362">
        <v>6949.383622893455</v>
      </c>
      <c r="AZ12" s="362">
        <v>8437.678917127072</v>
      </c>
      <c r="BA12" s="363">
        <v>12655.961521923966</v>
      </c>
      <c r="BB12" s="1118">
        <v>12988.645144184493</v>
      </c>
      <c r="BC12" s="970" t="s">
        <v>351</v>
      </c>
      <c r="BD12" s="970" t="s">
        <v>351</v>
      </c>
      <c r="BF12" s="294">
        <v>1.1</v>
      </c>
      <c r="BG12" s="23" t="s">
        <v>241</v>
      </c>
      <c r="BH12" s="191" t="s">
        <v>141</v>
      </c>
      <c r="BI12" s="362" t="s">
        <v>193</v>
      </c>
      <c r="BJ12" s="362" t="s">
        <v>193</v>
      </c>
      <c r="BK12" s="363" t="s">
        <v>193</v>
      </c>
      <c r="BL12" s="364" t="s">
        <v>193</v>
      </c>
    </row>
    <row r="13" spans="1:64" s="357" customFormat="1" ht="15" customHeight="1">
      <c r="A13" s="784" t="s">
        <v>160</v>
      </c>
      <c r="B13" s="799" t="s">
        <v>242</v>
      </c>
      <c r="C13" s="1070" t="s">
        <v>34</v>
      </c>
      <c r="D13" s="1086">
        <v>206.64499999999998</v>
      </c>
      <c r="E13" s="1087">
        <v>3800181.63</v>
      </c>
      <c r="F13" s="1087">
        <v>224.394</v>
      </c>
      <c r="G13" s="1087">
        <v>4801243.526000001</v>
      </c>
      <c r="H13" s="1087">
        <v>974.5930000000001</v>
      </c>
      <c r="I13" s="1087">
        <v>16524233.52</v>
      </c>
      <c r="J13" s="1087">
        <v>871.262</v>
      </c>
      <c r="K13" s="1088">
        <v>16482861.808</v>
      </c>
      <c r="L13" s="800" t="s">
        <v>349</v>
      </c>
      <c r="M13" s="801" t="s">
        <v>349</v>
      </c>
      <c r="N13" s="802" t="s">
        <v>349</v>
      </c>
      <c r="O13" s="803" t="s">
        <v>349</v>
      </c>
      <c r="P13" s="804" t="s">
        <v>349</v>
      </c>
      <c r="Q13" s="804" t="s">
        <v>349</v>
      </c>
      <c r="R13" s="804" t="s">
        <v>349</v>
      </c>
      <c r="S13" s="805" t="s">
        <v>349</v>
      </c>
      <c r="T13" s="787" t="s">
        <v>349</v>
      </c>
      <c r="U13" s="662" t="s">
        <v>349</v>
      </c>
      <c r="V13" s="662" t="s">
        <v>349</v>
      </c>
      <c r="W13" s="662" t="s">
        <v>349</v>
      </c>
      <c r="X13" s="787" t="s">
        <v>349</v>
      </c>
      <c r="Y13" s="662" t="s">
        <v>349</v>
      </c>
      <c r="Z13" s="662" t="s">
        <v>349</v>
      </c>
      <c r="AA13" s="788" t="s">
        <v>349</v>
      </c>
      <c r="AB13" s="2" t="s">
        <v>160</v>
      </c>
      <c r="AC13" s="19" t="s">
        <v>242</v>
      </c>
      <c r="AD13" s="77" t="s">
        <v>192</v>
      </c>
      <c r="AE13" s="806">
        <v>0</v>
      </c>
      <c r="AF13" s="806">
        <v>0</v>
      </c>
      <c r="AG13" s="806">
        <v>0</v>
      </c>
      <c r="AH13" s="806">
        <v>0</v>
      </c>
      <c r="AI13" s="806">
        <v>0</v>
      </c>
      <c r="AJ13" s="806">
        <v>0</v>
      </c>
      <c r="AK13" s="806">
        <v>0</v>
      </c>
      <c r="AL13" s="807">
        <v>0</v>
      </c>
      <c r="AM13" s="791"/>
      <c r="AN13" s="224" t="s">
        <v>160</v>
      </c>
      <c r="AO13" s="19" t="s">
        <v>242</v>
      </c>
      <c r="AP13" s="77" t="s">
        <v>192</v>
      </c>
      <c r="AQ13" s="360">
        <v>2400.781</v>
      </c>
      <c r="AR13" s="833">
        <v>2471.8900000000003</v>
      </c>
      <c r="AS13" s="931"/>
      <c r="AT13" s="361"/>
      <c r="AV13" s="294">
        <v>1.2</v>
      </c>
      <c r="AW13" s="19" t="s">
        <v>242</v>
      </c>
      <c r="AX13" s="191" t="s">
        <v>141</v>
      </c>
      <c r="AY13" s="365">
        <v>18389.90360279707</v>
      </c>
      <c r="AZ13" s="365">
        <v>21396.487989874953</v>
      </c>
      <c r="BA13" s="367">
        <v>16955.00944496831</v>
      </c>
      <c r="BB13" s="1119">
        <v>18918.375652788716</v>
      </c>
      <c r="BC13" s="970" t="s">
        <v>351</v>
      </c>
      <c r="BD13" s="970" t="s">
        <v>351</v>
      </c>
      <c r="BF13" s="294">
        <v>1.2</v>
      </c>
      <c r="BG13" s="19" t="s">
        <v>242</v>
      </c>
      <c r="BH13" s="191" t="s">
        <v>141</v>
      </c>
      <c r="BI13" s="365" t="s">
        <v>349</v>
      </c>
      <c r="BJ13" s="365" t="s">
        <v>193</v>
      </c>
      <c r="BK13" s="367" t="s">
        <v>193</v>
      </c>
      <c r="BL13" s="368" t="s">
        <v>193</v>
      </c>
    </row>
    <row r="14" spans="1:64" s="79" customFormat="1" ht="15" customHeight="1">
      <c r="A14" s="792" t="s">
        <v>218</v>
      </c>
      <c r="B14" s="403" t="s">
        <v>197</v>
      </c>
      <c r="C14" s="1071" t="s">
        <v>34</v>
      </c>
      <c r="D14" s="1085">
        <v>86.99</v>
      </c>
      <c r="E14" s="1034">
        <v>1429827.93</v>
      </c>
      <c r="F14" s="1034">
        <v>99.703</v>
      </c>
      <c r="G14" s="1034">
        <v>1757016.227</v>
      </c>
      <c r="H14" s="1034">
        <v>448.459</v>
      </c>
      <c r="I14" s="1034">
        <v>5908453.43</v>
      </c>
      <c r="J14" s="1034">
        <v>358.377</v>
      </c>
      <c r="K14" s="1035">
        <v>5411424.364</v>
      </c>
      <c r="L14" s="793"/>
      <c r="M14" s="794"/>
      <c r="N14" s="685"/>
      <c r="O14" s="686"/>
      <c r="P14" s="795"/>
      <c r="Q14" s="795"/>
      <c r="R14" s="795"/>
      <c r="S14" s="796"/>
      <c r="T14" s="797" t="s">
        <v>349</v>
      </c>
      <c r="U14" s="8" t="s">
        <v>349</v>
      </c>
      <c r="V14" s="8" t="s">
        <v>349</v>
      </c>
      <c r="W14" s="8" t="s">
        <v>349</v>
      </c>
      <c r="X14" s="797" t="s">
        <v>349</v>
      </c>
      <c r="Y14" s="8" t="s">
        <v>349</v>
      </c>
      <c r="Z14" s="8" t="s">
        <v>349</v>
      </c>
      <c r="AA14" s="798" t="s">
        <v>349</v>
      </c>
      <c r="AB14" s="2" t="s">
        <v>218</v>
      </c>
      <c r="AC14" s="17" t="s">
        <v>197</v>
      </c>
      <c r="AD14" s="77" t="s">
        <v>192</v>
      </c>
      <c r="AE14" s="668"/>
      <c r="AF14" s="668"/>
      <c r="AG14" s="668"/>
      <c r="AH14" s="668"/>
      <c r="AI14" s="668"/>
      <c r="AJ14" s="668"/>
      <c r="AK14" s="668"/>
      <c r="AL14" s="706"/>
      <c r="AM14" s="90"/>
      <c r="AN14" s="224" t="s">
        <v>218</v>
      </c>
      <c r="AO14" s="17" t="s">
        <v>197</v>
      </c>
      <c r="AP14" s="115" t="s">
        <v>192</v>
      </c>
      <c r="AQ14" s="360">
        <v>524.194</v>
      </c>
      <c r="AR14" s="833">
        <v>630.8489999999999</v>
      </c>
      <c r="AS14" s="931"/>
      <c r="AT14" s="361"/>
      <c r="AV14" s="294" t="s">
        <v>218</v>
      </c>
      <c r="AW14" s="17" t="s">
        <v>197</v>
      </c>
      <c r="AX14" s="191" t="s">
        <v>141</v>
      </c>
      <c r="AY14" s="369">
        <v>16436.693068168755</v>
      </c>
      <c r="AZ14" s="369">
        <v>17622.501098261837</v>
      </c>
      <c r="BA14" s="369">
        <v>13175.013613284602</v>
      </c>
      <c r="BB14" s="1120">
        <v>15099.809318120304</v>
      </c>
      <c r="BC14" s="970" t="s">
        <v>351</v>
      </c>
      <c r="BD14" s="970" t="s">
        <v>351</v>
      </c>
      <c r="BF14" s="294" t="s">
        <v>218</v>
      </c>
      <c r="BG14" s="17" t="s">
        <v>197</v>
      </c>
      <c r="BH14" s="191" t="s">
        <v>141</v>
      </c>
      <c r="BI14" s="369" t="s">
        <v>193</v>
      </c>
      <c r="BJ14" s="369" t="s">
        <v>193</v>
      </c>
      <c r="BK14" s="369" t="s">
        <v>193</v>
      </c>
      <c r="BL14" s="370" t="s">
        <v>193</v>
      </c>
    </row>
    <row r="15" spans="1:64" s="79" customFormat="1" ht="15" customHeight="1">
      <c r="A15" s="792" t="s">
        <v>290</v>
      </c>
      <c r="B15" s="403" t="s">
        <v>198</v>
      </c>
      <c r="C15" s="1071" t="s">
        <v>34</v>
      </c>
      <c r="D15" s="1085">
        <v>119.655</v>
      </c>
      <c r="E15" s="1034">
        <v>2370353.7</v>
      </c>
      <c r="F15" s="1034">
        <v>124.691</v>
      </c>
      <c r="G15" s="1034">
        <v>3044227.299</v>
      </c>
      <c r="H15" s="1034">
        <v>526.134</v>
      </c>
      <c r="I15" s="1034">
        <v>10615780.09</v>
      </c>
      <c r="J15" s="1034">
        <v>512.885</v>
      </c>
      <c r="K15" s="1035">
        <v>11071437.444</v>
      </c>
      <c r="L15" s="793"/>
      <c r="M15" s="794"/>
      <c r="N15" s="685"/>
      <c r="O15" s="686"/>
      <c r="P15" s="795"/>
      <c r="Q15" s="795"/>
      <c r="R15" s="795"/>
      <c r="S15" s="796"/>
      <c r="T15" s="797" t="s">
        <v>349</v>
      </c>
      <c r="U15" s="8" t="s">
        <v>349</v>
      </c>
      <c r="V15" s="8" t="s">
        <v>349</v>
      </c>
      <c r="W15" s="8" t="s">
        <v>349</v>
      </c>
      <c r="X15" s="797" t="s">
        <v>349</v>
      </c>
      <c r="Y15" s="8" t="s">
        <v>349</v>
      </c>
      <c r="Z15" s="8" t="s">
        <v>349</v>
      </c>
      <c r="AA15" s="798" t="s">
        <v>349</v>
      </c>
      <c r="AB15" s="2" t="s">
        <v>290</v>
      </c>
      <c r="AC15" s="17" t="s">
        <v>198</v>
      </c>
      <c r="AD15" s="77" t="s">
        <v>192</v>
      </c>
      <c r="AE15" s="668"/>
      <c r="AF15" s="668"/>
      <c r="AG15" s="668"/>
      <c r="AH15" s="668"/>
      <c r="AI15" s="668"/>
      <c r="AJ15" s="668"/>
      <c r="AK15" s="668"/>
      <c r="AL15" s="706"/>
      <c r="AM15" s="90"/>
      <c r="AN15" s="224" t="s">
        <v>290</v>
      </c>
      <c r="AO15" s="17" t="s">
        <v>198</v>
      </c>
      <c r="AP15" s="77" t="s">
        <v>192</v>
      </c>
      <c r="AQ15" s="360">
        <v>1876.587</v>
      </c>
      <c r="AR15" s="833">
        <v>1841.0409999999995</v>
      </c>
      <c r="AS15" s="931"/>
      <c r="AT15" s="361"/>
      <c r="AV15" s="294" t="s">
        <v>290</v>
      </c>
      <c r="AW15" s="17" t="s">
        <v>198</v>
      </c>
      <c r="AX15" s="191" t="s">
        <v>141</v>
      </c>
      <c r="AY15" s="369">
        <v>19809.900965275167</v>
      </c>
      <c r="AZ15" s="369">
        <v>24414.17022078578</v>
      </c>
      <c r="BA15" s="369">
        <v>20176.951289975557</v>
      </c>
      <c r="BB15" s="1120">
        <v>21586.588502295835</v>
      </c>
      <c r="BC15" s="970" t="s">
        <v>351</v>
      </c>
      <c r="BD15" s="970" t="s">
        <v>351</v>
      </c>
      <c r="BF15" s="294" t="s">
        <v>290</v>
      </c>
      <c r="BG15" s="17" t="s">
        <v>198</v>
      </c>
      <c r="BH15" s="191" t="s">
        <v>141</v>
      </c>
      <c r="BI15" s="369" t="s">
        <v>193</v>
      </c>
      <c r="BJ15" s="369" t="s">
        <v>193</v>
      </c>
      <c r="BK15" s="369" t="s">
        <v>193</v>
      </c>
      <c r="BL15" s="370" t="s">
        <v>193</v>
      </c>
    </row>
    <row r="16" spans="1:64" s="79" customFormat="1" ht="15" customHeight="1">
      <c r="A16" s="808" t="s">
        <v>19</v>
      </c>
      <c r="B16" s="404" t="s">
        <v>307</v>
      </c>
      <c r="C16" s="1069" t="s">
        <v>34</v>
      </c>
      <c r="D16" s="1085">
        <v>0</v>
      </c>
      <c r="E16" s="1034">
        <v>0</v>
      </c>
      <c r="F16" s="1034">
        <v>0</v>
      </c>
      <c r="G16" s="1034">
        <v>0</v>
      </c>
      <c r="H16" s="1034">
        <v>1.576</v>
      </c>
      <c r="I16" s="1034">
        <v>28955.73</v>
      </c>
      <c r="J16" s="1034">
        <v>0</v>
      </c>
      <c r="K16" s="1035">
        <v>0</v>
      </c>
      <c r="L16" s="793"/>
      <c r="M16" s="794"/>
      <c r="N16" s="685"/>
      <c r="O16" s="686"/>
      <c r="P16" s="795"/>
      <c r="Q16" s="795"/>
      <c r="R16" s="795"/>
      <c r="S16" s="796"/>
      <c r="T16" s="797" t="s">
        <v>349</v>
      </c>
      <c r="U16" s="8" t="s">
        <v>349</v>
      </c>
      <c r="V16" s="8" t="s">
        <v>349</v>
      </c>
      <c r="W16" s="8" t="s">
        <v>349</v>
      </c>
      <c r="X16" s="797" t="s">
        <v>349</v>
      </c>
      <c r="Y16" s="8" t="s">
        <v>349</v>
      </c>
      <c r="Z16" s="8" t="s">
        <v>349</v>
      </c>
      <c r="AA16" s="798" t="s">
        <v>349</v>
      </c>
      <c r="AB16" s="2" t="s">
        <v>19</v>
      </c>
      <c r="AC16" s="18" t="s">
        <v>307</v>
      </c>
      <c r="AD16" s="77" t="s">
        <v>192</v>
      </c>
      <c r="AE16" s="671" t="s">
        <v>349</v>
      </c>
      <c r="AF16" s="671" t="s">
        <v>349</v>
      </c>
      <c r="AG16" s="671" t="s">
        <v>349</v>
      </c>
      <c r="AH16" s="671" t="s">
        <v>349</v>
      </c>
      <c r="AI16" s="671" t="s">
        <v>349</v>
      </c>
      <c r="AJ16" s="671" t="s">
        <v>349</v>
      </c>
      <c r="AK16" s="671" t="s">
        <v>349</v>
      </c>
      <c r="AL16" s="707" t="s">
        <v>349</v>
      </c>
      <c r="AM16" s="90"/>
      <c r="AN16" s="225" t="s">
        <v>19</v>
      </c>
      <c r="AO16" s="18" t="s">
        <v>307</v>
      </c>
      <c r="AP16" s="77" t="s">
        <v>192</v>
      </c>
      <c r="AQ16" s="371" t="s">
        <v>56</v>
      </c>
      <c r="AR16" s="930" t="s">
        <v>56</v>
      </c>
      <c r="AS16" s="931"/>
      <c r="AT16" s="361"/>
      <c r="AU16" s="90"/>
      <c r="AV16" s="295" t="s">
        <v>19</v>
      </c>
      <c r="AW16" s="29" t="s">
        <v>307</v>
      </c>
      <c r="AX16" s="191" t="s">
        <v>141</v>
      </c>
      <c r="AY16" s="369">
        <v>0</v>
      </c>
      <c r="AZ16" s="369">
        <v>0</v>
      </c>
      <c r="BA16" s="369">
        <v>18372.925126903552</v>
      </c>
      <c r="BB16" s="1120">
        <v>0</v>
      </c>
      <c r="BC16" s="970" t="s">
        <v>351</v>
      </c>
      <c r="BD16" s="970" t="s">
        <v>156</v>
      </c>
      <c r="BF16" s="295" t="s">
        <v>19</v>
      </c>
      <c r="BG16" s="29" t="s">
        <v>307</v>
      </c>
      <c r="BH16" s="191" t="s">
        <v>141</v>
      </c>
      <c r="BI16" s="369" t="s">
        <v>193</v>
      </c>
      <c r="BJ16" s="369" t="s">
        <v>193</v>
      </c>
      <c r="BK16" s="369" t="s">
        <v>193</v>
      </c>
      <c r="BL16" s="370" t="s">
        <v>193</v>
      </c>
    </row>
    <row r="17" spans="1:64" s="79" customFormat="1" ht="15" customHeight="1">
      <c r="A17" s="809">
        <v>2</v>
      </c>
      <c r="B17" s="810" t="s">
        <v>243</v>
      </c>
      <c r="C17" s="1069" t="s">
        <v>301</v>
      </c>
      <c r="D17" s="1085">
        <v>0.718644</v>
      </c>
      <c r="E17" s="1034">
        <v>97186.04</v>
      </c>
      <c r="F17" s="1089">
        <v>2.133151</v>
      </c>
      <c r="G17" s="1034">
        <v>240284.394</v>
      </c>
      <c r="H17" s="1034">
        <v>0.032118</v>
      </c>
      <c r="I17" s="1034">
        <v>10443.9</v>
      </c>
      <c r="J17" s="1034">
        <v>0.086337</v>
      </c>
      <c r="K17" s="1035">
        <v>15229.364</v>
      </c>
      <c r="L17" s="793"/>
      <c r="M17" s="794"/>
      <c r="N17" s="685"/>
      <c r="O17" s="686"/>
      <c r="P17" s="795"/>
      <c r="Q17" s="795"/>
      <c r="R17" s="795"/>
      <c r="S17" s="796"/>
      <c r="T17" s="797" t="s">
        <v>349</v>
      </c>
      <c r="U17" s="8" t="s">
        <v>349</v>
      </c>
      <c r="V17" s="8" t="s">
        <v>349</v>
      </c>
      <c r="W17" s="8" t="s">
        <v>349</v>
      </c>
      <c r="X17" s="797" t="s">
        <v>349</v>
      </c>
      <c r="Y17" s="8" t="s">
        <v>349</v>
      </c>
      <c r="Z17" s="8" t="s">
        <v>349</v>
      </c>
      <c r="AA17" s="798" t="s">
        <v>349</v>
      </c>
      <c r="AB17" s="811">
        <v>2</v>
      </c>
      <c r="AC17" s="812" t="s">
        <v>243</v>
      </c>
      <c r="AD17" s="77" t="s">
        <v>301</v>
      </c>
      <c r="AE17" s="668"/>
      <c r="AF17" s="668"/>
      <c r="AG17" s="668"/>
      <c r="AH17" s="668"/>
      <c r="AI17" s="668"/>
      <c r="AJ17" s="668"/>
      <c r="AK17" s="668"/>
      <c r="AL17" s="706"/>
      <c r="AM17" s="90"/>
      <c r="AN17" s="813">
        <v>2</v>
      </c>
      <c r="AO17" s="812" t="s">
        <v>243</v>
      </c>
      <c r="AP17" s="77" t="s">
        <v>301</v>
      </c>
      <c r="AQ17" s="360">
        <v>0.686526</v>
      </c>
      <c r="AR17" s="833">
        <v>2.046814</v>
      </c>
      <c r="AS17" s="931"/>
      <c r="AT17" s="361"/>
      <c r="AV17" s="814">
        <v>2</v>
      </c>
      <c r="AW17" s="812" t="s">
        <v>243</v>
      </c>
      <c r="AX17" s="185" t="s">
        <v>142</v>
      </c>
      <c r="AY17" s="369">
        <v>135235.30426748152</v>
      </c>
      <c r="AZ17" s="369">
        <v>112642.93713853357</v>
      </c>
      <c r="BA17" s="369">
        <v>325172.8002988978</v>
      </c>
      <c r="BB17" s="1120">
        <v>176394.40795950752</v>
      </c>
      <c r="BC17" s="970" t="s">
        <v>351</v>
      </c>
      <c r="BD17" s="970" t="s">
        <v>351</v>
      </c>
      <c r="BF17" s="814">
        <v>2</v>
      </c>
      <c r="BG17" s="812" t="s">
        <v>243</v>
      </c>
      <c r="BH17" s="185" t="s">
        <v>142</v>
      </c>
      <c r="BI17" s="369" t="s">
        <v>193</v>
      </c>
      <c r="BJ17" s="369" t="s">
        <v>193</v>
      </c>
      <c r="BK17" s="369" t="s">
        <v>193</v>
      </c>
      <c r="BL17" s="370" t="s">
        <v>193</v>
      </c>
    </row>
    <row r="18" spans="1:64" s="79" customFormat="1" ht="15" customHeight="1">
      <c r="A18" s="888">
        <v>3</v>
      </c>
      <c r="B18" s="810" t="s">
        <v>325</v>
      </c>
      <c r="C18" s="1071" t="s">
        <v>34</v>
      </c>
      <c r="D18" s="1085">
        <v>239.83262</v>
      </c>
      <c r="E18" s="1034">
        <v>1628510.72</v>
      </c>
      <c r="F18" s="1034">
        <v>257.65628978978975</v>
      </c>
      <c r="G18" s="1034">
        <v>1881286.243</v>
      </c>
      <c r="H18" s="1034">
        <v>355.117356</v>
      </c>
      <c r="I18" s="1034">
        <v>3624383.39</v>
      </c>
      <c r="J18" s="1034">
        <v>353.99165465465467</v>
      </c>
      <c r="K18" s="1035">
        <v>3800448.34</v>
      </c>
      <c r="L18" s="793"/>
      <c r="M18" s="794"/>
      <c r="N18" s="685"/>
      <c r="O18" s="686"/>
      <c r="P18" s="795"/>
      <c r="Q18" s="795"/>
      <c r="R18" s="795"/>
      <c r="S18" s="796"/>
      <c r="T18" s="797" t="s">
        <v>349</v>
      </c>
      <c r="U18" s="8" t="s">
        <v>349</v>
      </c>
      <c r="V18" s="8" t="s">
        <v>349</v>
      </c>
      <c r="W18" s="8" t="s">
        <v>349</v>
      </c>
      <c r="X18" s="797" t="s">
        <v>349</v>
      </c>
      <c r="Y18" s="8" t="s">
        <v>349</v>
      </c>
      <c r="Z18" s="8" t="s">
        <v>349</v>
      </c>
      <c r="AA18" s="798" t="s">
        <v>349</v>
      </c>
      <c r="AB18" s="888">
        <v>3</v>
      </c>
      <c r="AC18" s="810" t="s">
        <v>325</v>
      </c>
      <c r="AD18" s="953" t="s">
        <v>34</v>
      </c>
      <c r="AE18" s="806">
        <v>0</v>
      </c>
      <c r="AF18" s="806">
        <v>-0.010000000009313226</v>
      </c>
      <c r="AG18" s="806">
        <v>0</v>
      </c>
      <c r="AH18" s="806">
        <v>0</v>
      </c>
      <c r="AI18" s="806">
        <v>0</v>
      </c>
      <c r="AJ18" s="806">
        <v>0</v>
      </c>
      <c r="AK18" s="806">
        <v>0</v>
      </c>
      <c r="AL18" s="807">
        <v>0</v>
      </c>
      <c r="AM18" s="90"/>
      <c r="AN18" s="888">
        <v>3</v>
      </c>
      <c r="AO18" s="810" t="s">
        <v>325</v>
      </c>
      <c r="AP18" s="953" t="s">
        <v>34</v>
      </c>
      <c r="AQ18" s="360">
        <v>390.443264</v>
      </c>
      <c r="AR18" s="833">
        <v>156.8326846120313</v>
      </c>
      <c r="AS18" s="931"/>
      <c r="AT18" s="361"/>
      <c r="AV18" s="888">
        <v>3</v>
      </c>
      <c r="AW18" s="810" t="s">
        <v>325</v>
      </c>
      <c r="AX18" s="953" t="s">
        <v>34</v>
      </c>
      <c r="AY18" s="369">
        <v>6790.1969298421545</v>
      </c>
      <c r="AZ18" s="369">
        <v>7301.534321304003</v>
      </c>
      <c r="BA18" s="369">
        <v>10206.156721892243</v>
      </c>
      <c r="BB18" s="1120">
        <v>10735.982868600735</v>
      </c>
      <c r="BC18" s="970" t="s">
        <v>351</v>
      </c>
      <c r="BD18" s="970" t="s">
        <v>351</v>
      </c>
      <c r="BF18" s="888">
        <v>3</v>
      </c>
      <c r="BG18" s="810" t="s">
        <v>325</v>
      </c>
      <c r="BH18" s="953" t="s">
        <v>34</v>
      </c>
      <c r="BI18" s="369" t="s">
        <v>193</v>
      </c>
      <c r="BJ18" s="369" t="s">
        <v>193</v>
      </c>
      <c r="BK18" s="369" t="s">
        <v>193</v>
      </c>
      <c r="BL18" s="370" t="s">
        <v>193</v>
      </c>
    </row>
    <row r="19" spans="1:64" s="79" customFormat="1" ht="15" customHeight="1">
      <c r="A19" s="412" t="s">
        <v>326</v>
      </c>
      <c r="B19" s="810" t="s">
        <v>327</v>
      </c>
      <c r="C19" s="1071" t="s">
        <v>34</v>
      </c>
      <c r="D19" s="1085">
        <v>117.10988</v>
      </c>
      <c r="E19" s="1034">
        <v>1179597.25</v>
      </c>
      <c r="F19" s="1034">
        <v>149.96076876876876</v>
      </c>
      <c r="G19" s="1034">
        <v>1496828.583</v>
      </c>
      <c r="H19" s="1034">
        <v>216.090116</v>
      </c>
      <c r="I19" s="1034">
        <v>2275469.6</v>
      </c>
      <c r="J19" s="1034">
        <v>198.0086186186186</v>
      </c>
      <c r="K19" s="1035">
        <v>2211974.403</v>
      </c>
      <c r="L19" s="793"/>
      <c r="M19" s="794"/>
      <c r="N19" s="685"/>
      <c r="O19" s="686"/>
      <c r="P19" s="795"/>
      <c r="Q19" s="795"/>
      <c r="R19" s="795"/>
      <c r="S19" s="796"/>
      <c r="T19" s="797"/>
      <c r="U19" s="8"/>
      <c r="V19" s="8"/>
      <c r="W19" s="8"/>
      <c r="X19" s="797"/>
      <c r="Y19" s="8"/>
      <c r="Z19" s="8"/>
      <c r="AA19" s="798"/>
      <c r="AB19" s="412" t="s">
        <v>326</v>
      </c>
      <c r="AC19" s="810" t="s">
        <v>327</v>
      </c>
      <c r="AD19" s="953" t="s">
        <v>34</v>
      </c>
      <c r="AE19" s="668"/>
      <c r="AF19" s="668"/>
      <c r="AG19" s="668"/>
      <c r="AH19" s="668"/>
      <c r="AI19" s="668"/>
      <c r="AJ19" s="668"/>
      <c r="AK19" s="668"/>
      <c r="AL19" s="706"/>
      <c r="AM19" s="90"/>
      <c r="AN19" s="412" t="s">
        <v>326</v>
      </c>
      <c r="AO19" s="810" t="s">
        <v>327</v>
      </c>
      <c r="AP19" s="953" t="s">
        <v>34</v>
      </c>
      <c r="AQ19" s="360">
        <v>276.81676400000003</v>
      </c>
      <c r="AR19" s="833">
        <v>201.22015015015015</v>
      </c>
      <c r="AS19" s="931"/>
      <c r="AT19" s="361"/>
      <c r="AV19" s="412" t="s">
        <v>326</v>
      </c>
      <c r="AW19" s="810" t="s">
        <v>327</v>
      </c>
      <c r="AX19" s="953" t="s">
        <v>34</v>
      </c>
      <c r="AY19" s="369">
        <v>10072.568172728039</v>
      </c>
      <c r="AZ19" s="369">
        <v>9981.467788472246</v>
      </c>
      <c r="BA19" s="369">
        <v>10530.188247943743</v>
      </c>
      <c r="BB19" s="1120">
        <v>11171.101634017508</v>
      </c>
      <c r="BC19" s="970" t="s">
        <v>351</v>
      </c>
      <c r="BD19" s="970" t="s">
        <v>351</v>
      </c>
      <c r="BF19" s="412" t="s">
        <v>326</v>
      </c>
      <c r="BG19" s="810" t="s">
        <v>327</v>
      </c>
      <c r="BH19" s="953" t="s">
        <v>34</v>
      </c>
      <c r="BI19" s="369" t="s">
        <v>193</v>
      </c>
      <c r="BJ19" s="369" t="s">
        <v>193</v>
      </c>
      <c r="BK19" s="369" t="s">
        <v>193</v>
      </c>
      <c r="BL19" s="370" t="s">
        <v>193</v>
      </c>
    </row>
    <row r="20" spans="1:64" s="79" customFormat="1" ht="15" customHeight="1">
      <c r="A20" s="412" t="s">
        <v>328</v>
      </c>
      <c r="B20" s="810" t="s">
        <v>340</v>
      </c>
      <c r="C20" s="1069" t="s">
        <v>34</v>
      </c>
      <c r="D20" s="1085">
        <v>122.72274</v>
      </c>
      <c r="E20" s="1034">
        <v>448913.48</v>
      </c>
      <c r="F20" s="1034">
        <v>107.69552102102102</v>
      </c>
      <c r="G20" s="1034">
        <v>384457.66</v>
      </c>
      <c r="H20" s="1034">
        <v>139.02724</v>
      </c>
      <c r="I20" s="1034">
        <v>1348913.79</v>
      </c>
      <c r="J20" s="1034">
        <v>155.98303603603603</v>
      </c>
      <c r="K20" s="1035">
        <v>1588473.937</v>
      </c>
      <c r="L20" s="793"/>
      <c r="M20" s="794"/>
      <c r="N20" s="685"/>
      <c r="O20" s="686"/>
      <c r="P20" s="795"/>
      <c r="Q20" s="795"/>
      <c r="R20" s="795"/>
      <c r="S20" s="796"/>
      <c r="T20" s="797"/>
      <c r="U20" s="8"/>
      <c r="V20" s="8"/>
      <c r="W20" s="8"/>
      <c r="X20" s="797"/>
      <c r="Y20" s="8"/>
      <c r="Z20" s="8"/>
      <c r="AA20" s="798"/>
      <c r="AB20" s="412" t="s">
        <v>328</v>
      </c>
      <c r="AC20" s="810" t="s">
        <v>340</v>
      </c>
      <c r="AD20" s="954" t="s">
        <v>34</v>
      </c>
      <c r="AE20" s="668"/>
      <c r="AF20" s="668"/>
      <c r="AG20" s="668"/>
      <c r="AH20" s="668"/>
      <c r="AI20" s="668"/>
      <c r="AJ20" s="668"/>
      <c r="AK20" s="668"/>
      <c r="AL20" s="706"/>
      <c r="AM20" s="90"/>
      <c r="AN20" s="412" t="s">
        <v>328</v>
      </c>
      <c r="AO20" s="810" t="s">
        <v>329</v>
      </c>
      <c r="AP20" s="954" t="s">
        <v>34</v>
      </c>
      <c r="AQ20" s="360">
        <v>113.62650000000002</v>
      </c>
      <c r="AR20" s="833">
        <v>-44.38746553811875</v>
      </c>
      <c r="AS20" s="931"/>
      <c r="AT20" s="361"/>
      <c r="AV20" s="412" t="s">
        <v>328</v>
      </c>
      <c r="AW20" s="810" t="s">
        <v>340</v>
      </c>
      <c r="AX20" s="954" t="s">
        <v>34</v>
      </c>
      <c r="AY20" s="369">
        <v>3657.948640977214</v>
      </c>
      <c r="AZ20" s="369">
        <v>3569.857468120312</v>
      </c>
      <c r="BA20" s="369">
        <v>9702.514341793738</v>
      </c>
      <c r="BB20" s="1120">
        <v>10183.632639596926</v>
      </c>
      <c r="BC20" s="970" t="s">
        <v>351</v>
      </c>
      <c r="BD20" s="970" t="s">
        <v>351</v>
      </c>
      <c r="BF20" s="412" t="s">
        <v>328</v>
      </c>
      <c r="BG20" s="810" t="s">
        <v>340</v>
      </c>
      <c r="BH20" s="954" t="s">
        <v>34</v>
      </c>
      <c r="BI20" s="369" t="s">
        <v>193</v>
      </c>
      <c r="BJ20" s="369" t="s">
        <v>193</v>
      </c>
      <c r="BK20" s="369" t="s">
        <v>193</v>
      </c>
      <c r="BL20" s="370" t="s">
        <v>193</v>
      </c>
    </row>
    <row r="21" spans="1:64" s="79" customFormat="1" ht="15" customHeight="1">
      <c r="A21" s="955">
        <v>4</v>
      </c>
      <c r="B21" s="810" t="s">
        <v>330</v>
      </c>
      <c r="C21" s="1071" t="s">
        <v>301</v>
      </c>
      <c r="D21" s="1085">
        <v>16.605392</v>
      </c>
      <c r="E21" s="1034">
        <v>618698.19</v>
      </c>
      <c r="F21" s="1034">
        <v>16.651837</v>
      </c>
      <c r="G21" s="1034">
        <v>610770.189</v>
      </c>
      <c r="H21" s="1034">
        <v>39.488776</v>
      </c>
      <c r="I21" s="1034">
        <v>1220190.49</v>
      </c>
      <c r="J21" s="1034">
        <v>34.366974</v>
      </c>
      <c r="K21" s="1035">
        <v>978107.7690000001</v>
      </c>
      <c r="L21" s="793"/>
      <c r="M21" s="794"/>
      <c r="N21" s="685"/>
      <c r="O21" s="686"/>
      <c r="P21" s="795"/>
      <c r="Q21" s="795"/>
      <c r="R21" s="795"/>
      <c r="S21" s="796"/>
      <c r="T21" s="797" t="s">
        <v>349</v>
      </c>
      <c r="U21" s="8" t="s">
        <v>349</v>
      </c>
      <c r="V21" s="8" t="s">
        <v>349</v>
      </c>
      <c r="W21" s="8" t="s">
        <v>349</v>
      </c>
      <c r="X21" s="797" t="s">
        <v>349</v>
      </c>
      <c r="Y21" s="8" t="s">
        <v>349</v>
      </c>
      <c r="Z21" s="8" t="s">
        <v>349</v>
      </c>
      <c r="AA21" s="798" t="s">
        <v>349</v>
      </c>
      <c r="AB21" s="955">
        <v>4</v>
      </c>
      <c r="AC21" s="810" t="s">
        <v>330</v>
      </c>
      <c r="AD21" s="953" t="s">
        <v>301</v>
      </c>
      <c r="AE21" s="806">
        <v>0</v>
      </c>
      <c r="AF21" s="806">
        <v>0</v>
      </c>
      <c r="AG21" s="806">
        <v>0</v>
      </c>
      <c r="AH21" s="806">
        <v>0</v>
      </c>
      <c r="AI21" s="806">
        <v>0</v>
      </c>
      <c r="AJ21" s="806">
        <v>0</v>
      </c>
      <c r="AK21" s="806">
        <v>0</v>
      </c>
      <c r="AL21" s="807">
        <v>0</v>
      </c>
      <c r="AM21" s="90"/>
      <c r="AN21" s="955">
        <v>4</v>
      </c>
      <c r="AO21" s="810" t="s">
        <v>330</v>
      </c>
      <c r="AP21" s="953" t="s">
        <v>301</v>
      </c>
      <c r="AQ21" s="360">
        <v>-16.730384000000004</v>
      </c>
      <c r="AR21" s="833">
        <v>-10.842137000000001</v>
      </c>
      <c r="AS21" s="931"/>
      <c r="AT21" s="361"/>
      <c r="AV21" s="955">
        <v>4</v>
      </c>
      <c r="AW21" s="810" t="s">
        <v>330</v>
      </c>
      <c r="AX21" s="953" t="s">
        <v>301</v>
      </c>
      <c r="AY21" s="369">
        <v>37258.87290104323</v>
      </c>
      <c r="AZ21" s="369">
        <v>36678.8474448795</v>
      </c>
      <c r="BA21" s="369">
        <v>30899.678683380815</v>
      </c>
      <c r="BB21" s="1120">
        <v>28460.689294320768</v>
      </c>
      <c r="BC21" s="970" t="s">
        <v>351</v>
      </c>
      <c r="BD21" s="970" t="s">
        <v>351</v>
      </c>
      <c r="BF21" s="955">
        <v>4</v>
      </c>
      <c r="BG21" s="810" t="s">
        <v>330</v>
      </c>
      <c r="BH21" s="953" t="s">
        <v>301</v>
      </c>
      <c r="BI21" s="369" t="s">
        <v>193</v>
      </c>
      <c r="BJ21" s="369" t="s">
        <v>193</v>
      </c>
      <c r="BK21" s="369" t="s">
        <v>193</v>
      </c>
      <c r="BL21" s="370" t="s">
        <v>193</v>
      </c>
    </row>
    <row r="22" spans="1:64" s="79" customFormat="1" ht="15" customHeight="1">
      <c r="A22" s="412" t="s">
        <v>191</v>
      </c>
      <c r="B22" s="952" t="s">
        <v>331</v>
      </c>
      <c r="C22" s="1072" t="s">
        <v>301</v>
      </c>
      <c r="D22" s="1085">
        <v>8.503792</v>
      </c>
      <c r="E22" s="1034">
        <v>352818.45</v>
      </c>
      <c r="F22" s="1034">
        <v>7.932935</v>
      </c>
      <c r="G22" s="1034">
        <v>329415.648</v>
      </c>
      <c r="H22" s="1034">
        <v>15.376168</v>
      </c>
      <c r="I22" s="1034">
        <v>702493.69</v>
      </c>
      <c r="J22" s="1034">
        <v>12.647847</v>
      </c>
      <c r="K22" s="1035">
        <v>556086.984</v>
      </c>
      <c r="L22" s="793"/>
      <c r="M22" s="794"/>
      <c r="N22" s="685"/>
      <c r="O22" s="686"/>
      <c r="P22" s="795"/>
      <c r="Q22" s="795"/>
      <c r="R22" s="795"/>
      <c r="S22" s="796"/>
      <c r="T22" s="797"/>
      <c r="U22" s="8"/>
      <c r="V22" s="8"/>
      <c r="W22" s="8"/>
      <c r="X22" s="797"/>
      <c r="Y22" s="8"/>
      <c r="Z22" s="8"/>
      <c r="AA22" s="798"/>
      <c r="AB22" s="412" t="s">
        <v>191</v>
      </c>
      <c r="AC22" s="952" t="s">
        <v>331</v>
      </c>
      <c r="AD22" s="566" t="s">
        <v>301</v>
      </c>
      <c r="AE22" s="671"/>
      <c r="AF22" s="671"/>
      <c r="AG22" s="671"/>
      <c r="AH22" s="671"/>
      <c r="AI22" s="671"/>
      <c r="AJ22" s="671"/>
      <c r="AK22" s="671"/>
      <c r="AL22" s="707"/>
      <c r="AM22" s="90"/>
      <c r="AN22" s="412" t="s">
        <v>191</v>
      </c>
      <c r="AO22" s="952" t="s">
        <v>331</v>
      </c>
      <c r="AP22" s="566" t="s">
        <v>301</v>
      </c>
      <c r="AQ22" s="360">
        <v>-2.4533759999999987</v>
      </c>
      <c r="AR22" s="833">
        <v>-1.5759120000000006</v>
      </c>
      <c r="AS22" s="931"/>
      <c r="AT22" s="361"/>
      <c r="AV22" s="412" t="s">
        <v>191</v>
      </c>
      <c r="AW22" s="952" t="s">
        <v>331</v>
      </c>
      <c r="AX22" s="566" t="s">
        <v>301</v>
      </c>
      <c r="AY22" s="369">
        <v>41489.543723552975</v>
      </c>
      <c r="AZ22" s="369">
        <v>41525.065817380324</v>
      </c>
      <c r="BA22" s="369">
        <v>45687.17576446875</v>
      </c>
      <c r="BB22" s="1120">
        <v>43966.928442445584</v>
      </c>
      <c r="BC22" s="970" t="s">
        <v>351</v>
      </c>
      <c r="BD22" s="970" t="s">
        <v>351</v>
      </c>
      <c r="BF22" s="412" t="s">
        <v>191</v>
      </c>
      <c r="BG22" s="952" t="s">
        <v>331</v>
      </c>
      <c r="BH22" s="566" t="s">
        <v>301</v>
      </c>
      <c r="BI22" s="369" t="s">
        <v>193</v>
      </c>
      <c r="BJ22" s="369" t="s">
        <v>193</v>
      </c>
      <c r="BK22" s="369" t="s">
        <v>193</v>
      </c>
      <c r="BL22" s="370" t="s">
        <v>193</v>
      </c>
    </row>
    <row r="23" spans="1:64" s="79" customFormat="1" ht="15" customHeight="1">
      <c r="A23" s="412" t="s">
        <v>332</v>
      </c>
      <c r="B23" s="952" t="s">
        <v>333</v>
      </c>
      <c r="C23" s="1072" t="s">
        <v>301</v>
      </c>
      <c r="D23" s="1085">
        <v>8.1016</v>
      </c>
      <c r="E23" s="1034">
        <v>265879.74</v>
      </c>
      <c r="F23" s="1034">
        <v>8.718902</v>
      </c>
      <c r="G23" s="1034">
        <v>281354.541</v>
      </c>
      <c r="H23" s="1034">
        <v>24.112608</v>
      </c>
      <c r="I23" s="1034">
        <v>517696.8</v>
      </c>
      <c r="J23" s="1034">
        <v>21.719127</v>
      </c>
      <c r="K23" s="1035">
        <v>422020.785</v>
      </c>
      <c r="L23" s="793"/>
      <c r="M23" s="794"/>
      <c r="N23" s="685"/>
      <c r="O23" s="686"/>
      <c r="P23" s="795"/>
      <c r="Q23" s="795"/>
      <c r="R23" s="795"/>
      <c r="S23" s="796"/>
      <c r="T23" s="797"/>
      <c r="U23" s="8"/>
      <c r="V23" s="8"/>
      <c r="W23" s="8"/>
      <c r="X23" s="797"/>
      <c r="Y23" s="8"/>
      <c r="Z23" s="8"/>
      <c r="AA23" s="798"/>
      <c r="AB23" s="412" t="s">
        <v>332</v>
      </c>
      <c r="AC23" s="952" t="s">
        <v>333</v>
      </c>
      <c r="AD23" s="566" t="s">
        <v>301</v>
      </c>
      <c r="AE23" s="671"/>
      <c r="AF23" s="671"/>
      <c r="AG23" s="671"/>
      <c r="AH23" s="671"/>
      <c r="AI23" s="671"/>
      <c r="AJ23" s="671"/>
      <c r="AK23" s="671"/>
      <c r="AL23" s="707"/>
      <c r="AM23" s="90"/>
      <c r="AN23" s="412" t="s">
        <v>332</v>
      </c>
      <c r="AO23" s="952" t="s">
        <v>333</v>
      </c>
      <c r="AP23" s="566" t="s">
        <v>301</v>
      </c>
      <c r="AQ23" s="360">
        <v>-14.277008000000002</v>
      </c>
      <c r="AR23" s="833">
        <v>-9.266225</v>
      </c>
      <c r="AS23" s="931"/>
      <c r="AT23" s="361"/>
      <c r="AV23" s="412" t="s">
        <v>332</v>
      </c>
      <c r="AW23" s="952" t="s">
        <v>333</v>
      </c>
      <c r="AX23" s="566" t="s">
        <v>301</v>
      </c>
      <c r="AY23" s="369">
        <v>32818.17665646292</v>
      </c>
      <c r="AZ23" s="369">
        <v>32269.492305338452</v>
      </c>
      <c r="BA23" s="369">
        <v>21469.962933914074</v>
      </c>
      <c r="BB23" s="1120">
        <v>19430.83554877689</v>
      </c>
      <c r="BC23" s="970" t="s">
        <v>351</v>
      </c>
      <c r="BD23" s="970" t="s">
        <v>351</v>
      </c>
      <c r="BF23" s="412" t="s">
        <v>332</v>
      </c>
      <c r="BG23" s="952" t="s">
        <v>333</v>
      </c>
      <c r="BH23" s="566" t="s">
        <v>301</v>
      </c>
      <c r="BI23" s="369" t="s">
        <v>193</v>
      </c>
      <c r="BJ23" s="369" t="s">
        <v>193</v>
      </c>
      <c r="BK23" s="369" t="s">
        <v>193</v>
      </c>
      <c r="BL23" s="370" t="s">
        <v>193</v>
      </c>
    </row>
    <row r="24" spans="1:64" s="357" customFormat="1" ht="15" customHeight="1">
      <c r="A24" s="817">
        <v>5</v>
      </c>
      <c r="B24" s="406" t="s">
        <v>244</v>
      </c>
      <c r="C24" s="1068" t="s">
        <v>34</v>
      </c>
      <c r="D24" s="1090">
        <v>458.82590999999996</v>
      </c>
      <c r="E24" s="1032">
        <v>22367773.560000002</v>
      </c>
      <c r="F24" s="1032">
        <v>502.305</v>
      </c>
      <c r="G24" s="1032">
        <v>26849036.626000002</v>
      </c>
      <c r="H24" s="1032">
        <v>248.828</v>
      </c>
      <c r="I24" s="1032">
        <v>21148795.54</v>
      </c>
      <c r="J24" s="1032">
        <v>268.995</v>
      </c>
      <c r="K24" s="1033">
        <v>23989848.338</v>
      </c>
      <c r="L24" s="800" t="s">
        <v>349</v>
      </c>
      <c r="M24" s="801" t="s">
        <v>349</v>
      </c>
      <c r="N24" s="802" t="s">
        <v>349</v>
      </c>
      <c r="O24" s="803" t="s">
        <v>349</v>
      </c>
      <c r="P24" s="804" t="s">
        <v>349</v>
      </c>
      <c r="Q24" s="804" t="s">
        <v>349</v>
      </c>
      <c r="R24" s="804" t="s">
        <v>349</v>
      </c>
      <c r="S24" s="805" t="s">
        <v>349</v>
      </c>
      <c r="T24" s="787" t="s">
        <v>349</v>
      </c>
      <c r="U24" s="662" t="s">
        <v>349</v>
      </c>
      <c r="V24" s="662" t="s">
        <v>349</v>
      </c>
      <c r="W24" s="662" t="s">
        <v>349</v>
      </c>
      <c r="X24" s="787" t="s">
        <v>349</v>
      </c>
      <c r="Y24" s="662" t="s">
        <v>349</v>
      </c>
      <c r="Z24" s="662" t="s">
        <v>349</v>
      </c>
      <c r="AA24" s="788" t="s">
        <v>349</v>
      </c>
      <c r="AB24" s="818">
        <v>5</v>
      </c>
      <c r="AC24" s="819" t="s">
        <v>244</v>
      </c>
      <c r="AD24" s="77" t="s">
        <v>192</v>
      </c>
      <c r="AE24" s="806">
        <v>0</v>
      </c>
      <c r="AF24" s="806">
        <v>0</v>
      </c>
      <c r="AG24" s="806">
        <v>0</v>
      </c>
      <c r="AH24" s="806">
        <v>0</v>
      </c>
      <c r="AI24" s="806">
        <v>0</v>
      </c>
      <c r="AJ24" s="806">
        <v>0</v>
      </c>
      <c r="AK24" s="806">
        <v>0</v>
      </c>
      <c r="AL24" s="807">
        <v>0</v>
      </c>
      <c r="AM24" s="791"/>
      <c r="AN24" s="224">
        <v>5</v>
      </c>
      <c r="AO24" s="819" t="s">
        <v>244</v>
      </c>
      <c r="AP24" s="77" t="s">
        <v>192</v>
      </c>
      <c r="AQ24" s="360">
        <v>318.59991</v>
      </c>
      <c r="AR24" s="833">
        <v>354.17107999999996</v>
      </c>
      <c r="AS24" s="931"/>
      <c r="AT24" s="361"/>
      <c r="AV24" s="820">
        <v>5</v>
      </c>
      <c r="AW24" s="819" t="s">
        <v>244</v>
      </c>
      <c r="AX24" s="191" t="s">
        <v>141</v>
      </c>
      <c r="AY24" s="369">
        <v>48750.022770074174</v>
      </c>
      <c r="AZ24" s="369">
        <v>53451.661094355026</v>
      </c>
      <c r="BA24" s="369">
        <v>84993.63230826112</v>
      </c>
      <c r="BB24" s="1120">
        <v>89183.25001579955</v>
      </c>
      <c r="BC24" s="970" t="s">
        <v>351</v>
      </c>
      <c r="BD24" s="970" t="s">
        <v>351</v>
      </c>
      <c r="BF24" s="820">
        <v>5</v>
      </c>
      <c r="BG24" s="819" t="s">
        <v>244</v>
      </c>
      <c r="BH24" s="191" t="s">
        <v>141</v>
      </c>
      <c r="BI24" s="369" t="s">
        <v>193</v>
      </c>
      <c r="BJ24" s="369" t="s">
        <v>193</v>
      </c>
      <c r="BK24" s="369" t="s">
        <v>193</v>
      </c>
      <c r="BL24" s="370" t="s">
        <v>193</v>
      </c>
    </row>
    <row r="25" spans="1:64" s="79" customFormat="1" ht="15" customHeight="1">
      <c r="A25" s="792" t="s">
        <v>223</v>
      </c>
      <c r="B25" s="407" t="s">
        <v>197</v>
      </c>
      <c r="C25" s="1071" t="s">
        <v>34</v>
      </c>
      <c r="D25" s="1085">
        <v>348.424</v>
      </c>
      <c r="E25" s="1034">
        <v>15785723.32</v>
      </c>
      <c r="F25" s="1034">
        <v>424.204</v>
      </c>
      <c r="G25" s="1034">
        <v>18922375.495</v>
      </c>
      <c r="H25" s="1034">
        <v>17.065</v>
      </c>
      <c r="I25" s="1034">
        <v>857508.61</v>
      </c>
      <c r="J25" s="1034">
        <v>22.159</v>
      </c>
      <c r="K25" s="1035">
        <v>1057601.805</v>
      </c>
      <c r="L25" s="793"/>
      <c r="M25" s="794"/>
      <c r="N25" s="685"/>
      <c r="O25" s="686"/>
      <c r="P25" s="795"/>
      <c r="Q25" s="795"/>
      <c r="R25" s="795"/>
      <c r="S25" s="796"/>
      <c r="T25" s="797" t="s">
        <v>349</v>
      </c>
      <c r="U25" s="8" t="s">
        <v>349</v>
      </c>
      <c r="V25" s="8" t="s">
        <v>349</v>
      </c>
      <c r="W25" s="8" t="s">
        <v>349</v>
      </c>
      <c r="X25" s="797" t="s">
        <v>349</v>
      </c>
      <c r="Y25" s="8" t="s">
        <v>349</v>
      </c>
      <c r="Z25" s="8" t="s">
        <v>349</v>
      </c>
      <c r="AA25" s="798" t="s">
        <v>349</v>
      </c>
      <c r="AB25" s="2" t="s">
        <v>223</v>
      </c>
      <c r="AC25" s="19" t="s">
        <v>197</v>
      </c>
      <c r="AD25" s="77" t="s">
        <v>192</v>
      </c>
      <c r="AE25" s="668"/>
      <c r="AF25" s="668"/>
      <c r="AG25" s="668"/>
      <c r="AH25" s="668"/>
      <c r="AI25" s="668"/>
      <c r="AJ25" s="668"/>
      <c r="AK25" s="668"/>
      <c r="AL25" s="706"/>
      <c r="AM25" s="90" t="s">
        <v>193</v>
      </c>
      <c r="AN25" s="224" t="s">
        <v>223</v>
      </c>
      <c r="AO25" s="19" t="s">
        <v>197</v>
      </c>
      <c r="AP25" s="77" t="s">
        <v>192</v>
      </c>
      <c r="AQ25" s="360">
        <v>364.431</v>
      </c>
      <c r="AR25" s="833">
        <v>438.437</v>
      </c>
      <c r="AS25" s="931"/>
      <c r="AT25" s="361"/>
      <c r="AV25" s="294" t="s">
        <v>223</v>
      </c>
      <c r="AW25" s="19" t="s">
        <v>197</v>
      </c>
      <c r="AX25" s="191" t="s">
        <v>141</v>
      </c>
      <c r="AY25" s="369">
        <v>45306.07340481712</v>
      </c>
      <c r="AZ25" s="369">
        <v>44606.78233821463</v>
      </c>
      <c r="BA25" s="369">
        <v>50249.552300029296</v>
      </c>
      <c r="BB25" s="1120">
        <v>47727.867006633875</v>
      </c>
      <c r="BC25" s="970" t="s">
        <v>351</v>
      </c>
      <c r="BD25" s="970" t="s">
        <v>351</v>
      </c>
      <c r="BF25" s="294" t="s">
        <v>223</v>
      </c>
      <c r="BG25" s="19" t="s">
        <v>197</v>
      </c>
      <c r="BH25" s="191" t="s">
        <v>141</v>
      </c>
      <c r="BI25" s="369" t="s">
        <v>193</v>
      </c>
      <c r="BJ25" s="369" t="s">
        <v>193</v>
      </c>
      <c r="BK25" s="369" t="s">
        <v>193</v>
      </c>
      <c r="BL25" s="370" t="s">
        <v>193</v>
      </c>
    </row>
    <row r="26" spans="1:64" s="79" customFormat="1" ht="15" customHeight="1">
      <c r="A26" s="792" t="s">
        <v>293</v>
      </c>
      <c r="B26" s="407" t="s">
        <v>198</v>
      </c>
      <c r="C26" s="1071" t="s">
        <v>34</v>
      </c>
      <c r="D26" s="1085">
        <v>110.40191</v>
      </c>
      <c r="E26" s="1034">
        <v>6582050.24</v>
      </c>
      <c r="F26" s="1034">
        <v>78.101</v>
      </c>
      <c r="G26" s="1034">
        <v>7926661.131</v>
      </c>
      <c r="H26" s="1034">
        <v>231.763</v>
      </c>
      <c r="I26" s="1034">
        <v>20291286.93</v>
      </c>
      <c r="J26" s="1034">
        <v>246.836</v>
      </c>
      <c r="K26" s="1035">
        <v>22932246.533</v>
      </c>
      <c r="L26" s="793"/>
      <c r="M26" s="794"/>
      <c r="N26" s="685"/>
      <c r="O26" s="686"/>
      <c r="P26" s="795"/>
      <c r="Q26" s="795"/>
      <c r="R26" s="795"/>
      <c r="S26" s="796"/>
      <c r="T26" s="797" t="s">
        <v>349</v>
      </c>
      <c r="U26" s="8" t="s">
        <v>349</v>
      </c>
      <c r="V26" s="8" t="s">
        <v>349</v>
      </c>
      <c r="W26" s="8" t="s">
        <v>349</v>
      </c>
      <c r="X26" s="797" t="s">
        <v>349</v>
      </c>
      <c r="Y26" s="8" t="s">
        <v>349</v>
      </c>
      <c r="Z26" s="8" t="s">
        <v>349</v>
      </c>
      <c r="AA26" s="798" t="s">
        <v>349</v>
      </c>
      <c r="AB26" s="2" t="s">
        <v>293</v>
      </c>
      <c r="AC26" s="19" t="s">
        <v>198</v>
      </c>
      <c r="AD26" s="77" t="s">
        <v>192</v>
      </c>
      <c r="AE26" s="668"/>
      <c r="AF26" s="668"/>
      <c r="AG26" s="668"/>
      <c r="AH26" s="668"/>
      <c r="AI26" s="668"/>
      <c r="AJ26" s="668"/>
      <c r="AK26" s="668"/>
      <c r="AL26" s="706"/>
      <c r="AM26" s="90"/>
      <c r="AN26" s="224" t="s">
        <v>293</v>
      </c>
      <c r="AO26" s="19" t="s">
        <v>198</v>
      </c>
      <c r="AP26" s="77" t="s">
        <v>192</v>
      </c>
      <c r="AQ26" s="371">
        <v>-45.83108999999999</v>
      </c>
      <c r="AR26" s="833">
        <v>-84.26592</v>
      </c>
      <c r="AS26" s="931"/>
      <c r="AT26" s="361"/>
      <c r="AV26" s="294" t="s">
        <v>293</v>
      </c>
      <c r="AW26" s="19" t="s">
        <v>198</v>
      </c>
      <c r="AX26" s="191" t="s">
        <v>141</v>
      </c>
      <c r="AY26" s="369">
        <v>59618.98883814601</v>
      </c>
      <c r="AZ26" s="369">
        <v>101492.44095466127</v>
      </c>
      <c r="BA26" s="369">
        <v>87551.88244025146</v>
      </c>
      <c r="BB26" s="1120">
        <v>92904.78914339886</v>
      </c>
      <c r="BC26" s="970" t="s">
        <v>351</v>
      </c>
      <c r="BD26" s="970" t="s">
        <v>351</v>
      </c>
      <c r="BF26" s="294" t="s">
        <v>293</v>
      </c>
      <c r="BG26" s="19" t="s">
        <v>198</v>
      </c>
      <c r="BH26" s="191" t="s">
        <v>141</v>
      </c>
      <c r="BI26" s="369" t="s">
        <v>193</v>
      </c>
      <c r="BJ26" s="369" t="s">
        <v>193</v>
      </c>
      <c r="BK26" s="369" t="s">
        <v>193</v>
      </c>
      <c r="BL26" s="370" t="s">
        <v>193</v>
      </c>
    </row>
    <row r="27" spans="1:64" s="79" customFormat="1" ht="15" customHeight="1">
      <c r="A27" s="808" t="s">
        <v>15</v>
      </c>
      <c r="B27" s="408" t="s">
        <v>307</v>
      </c>
      <c r="C27" s="1069" t="s">
        <v>34</v>
      </c>
      <c r="D27" s="1085">
        <v>0.788</v>
      </c>
      <c r="E27" s="1034">
        <v>145876.15</v>
      </c>
      <c r="F27" s="1034">
        <v>0.517</v>
      </c>
      <c r="G27" s="1034">
        <v>112042.037</v>
      </c>
      <c r="H27" s="1034">
        <v>0.194</v>
      </c>
      <c r="I27" s="1034">
        <v>31466.19</v>
      </c>
      <c r="J27" s="1034">
        <v>0.071</v>
      </c>
      <c r="K27" s="1035">
        <v>10871.764</v>
      </c>
      <c r="L27" s="793"/>
      <c r="M27" s="794"/>
      <c r="N27" s="685"/>
      <c r="O27" s="686"/>
      <c r="P27" s="795"/>
      <c r="Q27" s="795"/>
      <c r="R27" s="795"/>
      <c r="S27" s="796"/>
      <c r="T27" s="797" t="s">
        <v>349</v>
      </c>
      <c r="U27" s="8" t="s">
        <v>349</v>
      </c>
      <c r="V27" s="8" t="s">
        <v>349</v>
      </c>
      <c r="W27" s="8" t="s">
        <v>349</v>
      </c>
      <c r="X27" s="797" t="s">
        <v>349</v>
      </c>
      <c r="Y27" s="8" t="s">
        <v>349</v>
      </c>
      <c r="Z27" s="8" t="s">
        <v>349</v>
      </c>
      <c r="AA27" s="798" t="s">
        <v>349</v>
      </c>
      <c r="AB27" s="3" t="s">
        <v>15</v>
      </c>
      <c r="AC27" s="20" t="s">
        <v>307</v>
      </c>
      <c r="AD27" s="77" t="s">
        <v>192</v>
      </c>
      <c r="AE27" s="671" t="s">
        <v>349</v>
      </c>
      <c r="AF27" s="671" t="s">
        <v>349</v>
      </c>
      <c r="AG27" s="671" t="s">
        <v>349</v>
      </c>
      <c r="AH27" s="671" t="s">
        <v>349</v>
      </c>
      <c r="AI27" s="671" t="s">
        <v>349</v>
      </c>
      <c r="AJ27" s="671" t="s">
        <v>349</v>
      </c>
      <c r="AK27" s="671" t="s">
        <v>349</v>
      </c>
      <c r="AL27" s="821" t="s">
        <v>349</v>
      </c>
      <c r="AM27" s="90"/>
      <c r="AN27" s="223" t="s">
        <v>15</v>
      </c>
      <c r="AO27" s="20" t="s">
        <v>307</v>
      </c>
      <c r="AP27" s="77" t="s">
        <v>192</v>
      </c>
      <c r="AQ27" s="371">
        <v>0.5940000000000001</v>
      </c>
      <c r="AR27" s="833">
        <v>0.446</v>
      </c>
      <c r="AS27" s="931"/>
      <c r="AT27" s="361"/>
      <c r="AV27" s="295" t="s">
        <v>15</v>
      </c>
      <c r="AW27" s="20" t="s">
        <v>307</v>
      </c>
      <c r="AX27" s="191" t="s">
        <v>141</v>
      </c>
      <c r="AY27" s="369">
        <v>185122.01776649745</v>
      </c>
      <c r="AZ27" s="369">
        <v>216715.7388781431</v>
      </c>
      <c r="BA27" s="369">
        <v>162196.85567010308</v>
      </c>
      <c r="BB27" s="1120">
        <v>153123.43661971833</v>
      </c>
      <c r="BC27" s="970" t="s">
        <v>351</v>
      </c>
      <c r="BD27" s="970" t="s">
        <v>351</v>
      </c>
      <c r="BF27" s="295" t="s">
        <v>15</v>
      </c>
      <c r="BG27" s="20" t="s">
        <v>307</v>
      </c>
      <c r="BH27" s="191" t="s">
        <v>141</v>
      </c>
      <c r="BI27" s="369" t="s">
        <v>193</v>
      </c>
      <c r="BJ27" s="369" t="s">
        <v>193</v>
      </c>
      <c r="BK27" s="369" t="s">
        <v>193</v>
      </c>
      <c r="BL27" s="370" t="s">
        <v>193</v>
      </c>
    </row>
    <row r="28" spans="1:64" s="357" customFormat="1" ht="15" customHeight="1">
      <c r="A28" s="784">
        <v>6</v>
      </c>
      <c r="B28" s="402" t="s">
        <v>246</v>
      </c>
      <c r="C28" s="1070" t="s">
        <v>34</v>
      </c>
      <c r="D28" s="1090">
        <v>566.985862</v>
      </c>
      <c r="E28" s="1032">
        <v>46033902.47</v>
      </c>
      <c r="F28" s="1032">
        <v>605.235</v>
      </c>
      <c r="G28" s="1032">
        <v>51435449.256</v>
      </c>
      <c r="H28" s="1032">
        <v>447.010876</v>
      </c>
      <c r="I28" s="1032">
        <v>41681448.83</v>
      </c>
      <c r="J28" s="1032">
        <v>538.174</v>
      </c>
      <c r="K28" s="1033">
        <v>52577440.581</v>
      </c>
      <c r="L28" s="800" t="s">
        <v>349</v>
      </c>
      <c r="M28" s="801" t="s">
        <v>349</v>
      </c>
      <c r="N28" s="802" t="s">
        <v>349</v>
      </c>
      <c r="O28" s="803" t="s">
        <v>349</v>
      </c>
      <c r="P28" s="804" t="s">
        <v>349</v>
      </c>
      <c r="Q28" s="804" t="s">
        <v>349</v>
      </c>
      <c r="R28" s="804" t="s">
        <v>349</v>
      </c>
      <c r="S28" s="805" t="s">
        <v>349</v>
      </c>
      <c r="T28" s="787" t="s">
        <v>349</v>
      </c>
      <c r="U28" s="662" t="s">
        <v>349</v>
      </c>
      <c r="V28" s="662" t="s">
        <v>349</v>
      </c>
      <c r="W28" s="662" t="s">
        <v>349</v>
      </c>
      <c r="X28" s="787" t="s">
        <v>349</v>
      </c>
      <c r="Y28" s="662" t="s">
        <v>349</v>
      </c>
      <c r="Z28" s="662" t="s">
        <v>349</v>
      </c>
      <c r="AA28" s="788" t="s">
        <v>349</v>
      </c>
      <c r="AB28" s="2">
        <v>6</v>
      </c>
      <c r="AC28" s="16" t="s">
        <v>246</v>
      </c>
      <c r="AD28" s="77" t="s">
        <v>192</v>
      </c>
      <c r="AE28" s="806">
        <v>0</v>
      </c>
      <c r="AF28" s="806">
        <v>0</v>
      </c>
      <c r="AG28" s="806">
        <v>0</v>
      </c>
      <c r="AH28" s="806">
        <v>0</v>
      </c>
      <c r="AI28" s="806">
        <v>0</v>
      </c>
      <c r="AJ28" s="806">
        <v>0</v>
      </c>
      <c r="AK28" s="806">
        <v>0</v>
      </c>
      <c r="AL28" s="807">
        <v>0</v>
      </c>
      <c r="AM28" s="791"/>
      <c r="AN28" s="224">
        <v>6</v>
      </c>
      <c r="AO28" s="16" t="s">
        <v>246</v>
      </c>
      <c r="AP28" s="77" t="s">
        <v>192</v>
      </c>
      <c r="AQ28" s="360">
        <v>493.05898600000006</v>
      </c>
      <c r="AR28" s="833">
        <v>708.634</v>
      </c>
      <c r="AS28" s="931"/>
      <c r="AT28" s="361"/>
      <c r="AV28" s="294">
        <v>6</v>
      </c>
      <c r="AW28" s="16" t="s">
        <v>246</v>
      </c>
      <c r="AX28" s="191" t="s">
        <v>141</v>
      </c>
      <c r="AY28" s="365">
        <v>81190.56497743854</v>
      </c>
      <c r="AZ28" s="365">
        <v>84984.26108205903</v>
      </c>
      <c r="BA28" s="365">
        <v>93244.82035645146</v>
      </c>
      <c r="BB28" s="1117">
        <v>97695.98787938475</v>
      </c>
      <c r="BC28" s="970" t="s">
        <v>351</v>
      </c>
      <c r="BD28" s="970" t="s">
        <v>351</v>
      </c>
      <c r="BF28" s="294">
        <v>6</v>
      </c>
      <c r="BG28" s="16" t="s">
        <v>246</v>
      </c>
      <c r="BH28" s="191" t="s">
        <v>141</v>
      </c>
      <c r="BI28" s="365" t="s">
        <v>193</v>
      </c>
      <c r="BJ28" s="365" t="s">
        <v>193</v>
      </c>
      <c r="BK28" s="365" t="s">
        <v>193</v>
      </c>
      <c r="BL28" s="366" t="s">
        <v>193</v>
      </c>
    </row>
    <row r="29" spans="1:64" s="357" customFormat="1" ht="15" customHeight="1">
      <c r="A29" s="784" t="s">
        <v>161</v>
      </c>
      <c r="B29" s="799" t="s">
        <v>245</v>
      </c>
      <c r="C29" s="1068" t="s">
        <v>34</v>
      </c>
      <c r="D29" s="1090">
        <v>27.215</v>
      </c>
      <c r="E29" s="1032">
        <v>6590021.43</v>
      </c>
      <c r="F29" s="1032">
        <v>54.778999999999996</v>
      </c>
      <c r="G29" s="1032">
        <v>7029577.382</v>
      </c>
      <c r="H29" s="1032">
        <v>14.508000000000001</v>
      </c>
      <c r="I29" s="1032">
        <v>4309222.74</v>
      </c>
      <c r="J29" s="1032">
        <v>27.628999999999998</v>
      </c>
      <c r="K29" s="1033">
        <v>5989178.852</v>
      </c>
      <c r="L29" s="800" t="s">
        <v>349</v>
      </c>
      <c r="M29" s="801" t="s">
        <v>349</v>
      </c>
      <c r="N29" s="802" t="s">
        <v>349</v>
      </c>
      <c r="O29" s="803" t="s">
        <v>349</v>
      </c>
      <c r="P29" s="804" t="s">
        <v>349</v>
      </c>
      <c r="Q29" s="804" t="s">
        <v>349</v>
      </c>
      <c r="R29" s="804" t="s">
        <v>349</v>
      </c>
      <c r="S29" s="805" t="s">
        <v>349</v>
      </c>
      <c r="T29" s="787" t="s">
        <v>349</v>
      </c>
      <c r="U29" s="662" t="s">
        <v>349</v>
      </c>
      <c r="V29" s="662" t="s">
        <v>349</v>
      </c>
      <c r="W29" s="662" t="s">
        <v>349</v>
      </c>
      <c r="X29" s="787" t="s">
        <v>349</v>
      </c>
      <c r="Y29" s="662" t="s">
        <v>349</v>
      </c>
      <c r="Z29" s="662" t="s">
        <v>349</v>
      </c>
      <c r="AA29" s="788" t="s">
        <v>349</v>
      </c>
      <c r="AB29" s="2" t="s">
        <v>161</v>
      </c>
      <c r="AC29" s="19" t="s">
        <v>245</v>
      </c>
      <c r="AD29" s="77" t="s">
        <v>192</v>
      </c>
      <c r="AE29" s="789">
        <v>0</v>
      </c>
      <c r="AF29" s="789">
        <v>0</v>
      </c>
      <c r="AG29" s="789">
        <v>0</v>
      </c>
      <c r="AH29" s="789">
        <v>0</v>
      </c>
      <c r="AI29" s="789">
        <v>0</v>
      </c>
      <c r="AJ29" s="789">
        <v>0</v>
      </c>
      <c r="AK29" s="789">
        <v>0</v>
      </c>
      <c r="AL29" s="790">
        <v>0</v>
      </c>
      <c r="AM29" s="791"/>
      <c r="AN29" s="224" t="s">
        <v>161</v>
      </c>
      <c r="AO29" s="19" t="s">
        <v>245</v>
      </c>
      <c r="AP29" s="77" t="s">
        <v>192</v>
      </c>
      <c r="AQ29" s="373">
        <v>49.526999999999994</v>
      </c>
      <c r="AR29" s="833">
        <v>90.44399999999999</v>
      </c>
      <c r="AS29" s="931"/>
      <c r="AT29" s="361"/>
      <c r="AV29" s="294">
        <v>6.1</v>
      </c>
      <c r="AW29" s="19" t="s">
        <v>245</v>
      </c>
      <c r="AX29" s="191" t="s">
        <v>141</v>
      </c>
      <c r="AY29" s="369">
        <v>242146.66286974095</v>
      </c>
      <c r="AZ29" s="369">
        <v>128326.13559940855</v>
      </c>
      <c r="BA29" s="369">
        <v>297023.899917287</v>
      </c>
      <c r="BB29" s="1120">
        <v>216771.4666473633</v>
      </c>
      <c r="BC29" s="970" t="s">
        <v>351</v>
      </c>
      <c r="BD29" s="970" t="s">
        <v>351</v>
      </c>
      <c r="BF29" s="294">
        <v>6.1</v>
      </c>
      <c r="BG29" s="19" t="s">
        <v>245</v>
      </c>
      <c r="BH29" s="191" t="s">
        <v>141</v>
      </c>
      <c r="BI29" s="369" t="s">
        <v>193</v>
      </c>
      <c r="BJ29" s="369" t="s">
        <v>193</v>
      </c>
      <c r="BK29" s="369" t="s">
        <v>193</v>
      </c>
      <c r="BL29" s="370" t="s">
        <v>193</v>
      </c>
    </row>
    <row r="30" spans="1:64" s="79" customFormat="1" ht="15" customHeight="1">
      <c r="A30" s="792" t="s">
        <v>224</v>
      </c>
      <c r="B30" s="403" t="s">
        <v>197</v>
      </c>
      <c r="C30" s="1071" t="s">
        <v>34</v>
      </c>
      <c r="D30" s="1085">
        <v>1.123</v>
      </c>
      <c r="E30" s="1034">
        <v>46240.47</v>
      </c>
      <c r="F30" s="1034">
        <v>2.555</v>
      </c>
      <c r="G30" s="1034">
        <v>342003.13</v>
      </c>
      <c r="H30" s="1034">
        <v>0.115</v>
      </c>
      <c r="I30" s="1034">
        <v>50086.42</v>
      </c>
      <c r="J30" s="1034">
        <v>0.086</v>
      </c>
      <c r="K30" s="1035">
        <v>55167.485</v>
      </c>
      <c r="L30" s="793"/>
      <c r="M30" s="794"/>
      <c r="N30" s="685"/>
      <c r="O30" s="686"/>
      <c r="P30" s="795"/>
      <c r="Q30" s="795"/>
      <c r="R30" s="795"/>
      <c r="S30" s="796"/>
      <c r="T30" s="797" t="s">
        <v>349</v>
      </c>
      <c r="U30" s="8" t="s">
        <v>349</v>
      </c>
      <c r="V30" s="8" t="s">
        <v>349</v>
      </c>
      <c r="W30" s="8" t="s">
        <v>349</v>
      </c>
      <c r="X30" s="797" t="s">
        <v>349</v>
      </c>
      <c r="Y30" s="8" t="s">
        <v>349</v>
      </c>
      <c r="Z30" s="8" t="s">
        <v>349</v>
      </c>
      <c r="AA30" s="798" t="s">
        <v>349</v>
      </c>
      <c r="AB30" s="2" t="s">
        <v>224</v>
      </c>
      <c r="AC30" s="17" t="s">
        <v>197</v>
      </c>
      <c r="AD30" s="77" t="s">
        <v>192</v>
      </c>
      <c r="AE30" s="668"/>
      <c r="AF30" s="668"/>
      <c r="AG30" s="668"/>
      <c r="AH30" s="668"/>
      <c r="AI30" s="668"/>
      <c r="AJ30" s="668"/>
      <c r="AK30" s="668"/>
      <c r="AL30" s="706"/>
      <c r="AM30" s="90"/>
      <c r="AN30" s="224" t="s">
        <v>224</v>
      </c>
      <c r="AO30" s="17" t="s">
        <v>197</v>
      </c>
      <c r="AP30" s="77" t="s">
        <v>192</v>
      </c>
      <c r="AQ30" s="360">
        <v>1.008</v>
      </c>
      <c r="AR30" s="833">
        <v>2.4690000000000003</v>
      </c>
      <c r="AS30" s="931"/>
      <c r="AT30" s="361"/>
      <c r="AV30" s="294" t="s">
        <v>224</v>
      </c>
      <c r="AW30" s="17" t="s">
        <v>197</v>
      </c>
      <c r="AX30" s="191" t="s">
        <v>141</v>
      </c>
      <c r="AY30" s="369">
        <v>41175.84149599288</v>
      </c>
      <c r="AZ30" s="369">
        <v>133856.4109589041</v>
      </c>
      <c r="BA30" s="369">
        <v>435534.0869565217</v>
      </c>
      <c r="BB30" s="1120">
        <v>641482.3837209303</v>
      </c>
      <c r="BC30" s="970" t="s">
        <v>156</v>
      </c>
      <c r="BD30" s="970" t="s">
        <v>351</v>
      </c>
      <c r="BF30" s="294" t="s">
        <v>224</v>
      </c>
      <c r="BG30" s="17" t="s">
        <v>197</v>
      </c>
      <c r="BH30" s="191" t="s">
        <v>141</v>
      </c>
      <c r="BI30" s="369" t="s">
        <v>193</v>
      </c>
      <c r="BJ30" s="369" t="s">
        <v>193</v>
      </c>
      <c r="BK30" s="369" t="s">
        <v>193</v>
      </c>
      <c r="BL30" s="370" t="s">
        <v>193</v>
      </c>
    </row>
    <row r="31" spans="1:64" s="79" customFormat="1" ht="15" customHeight="1">
      <c r="A31" s="792" t="s">
        <v>295</v>
      </c>
      <c r="B31" s="403" t="s">
        <v>198</v>
      </c>
      <c r="C31" s="1071" t="s">
        <v>34</v>
      </c>
      <c r="D31" s="1085">
        <v>26.092</v>
      </c>
      <c r="E31" s="1034">
        <v>6543780.96</v>
      </c>
      <c r="F31" s="1034">
        <v>52.224</v>
      </c>
      <c r="G31" s="1034">
        <v>6687574.252</v>
      </c>
      <c r="H31" s="1034">
        <v>14.393</v>
      </c>
      <c r="I31" s="1034">
        <v>4259136.32</v>
      </c>
      <c r="J31" s="1034">
        <v>27.543</v>
      </c>
      <c r="K31" s="1035">
        <v>5934011.367</v>
      </c>
      <c r="L31" s="793"/>
      <c r="M31" s="794"/>
      <c r="N31" s="685"/>
      <c r="O31" s="686"/>
      <c r="P31" s="795"/>
      <c r="Q31" s="795"/>
      <c r="R31" s="795"/>
      <c r="S31" s="796"/>
      <c r="T31" s="797" t="s">
        <v>349</v>
      </c>
      <c r="U31" s="8" t="s">
        <v>349</v>
      </c>
      <c r="V31" s="8" t="s">
        <v>349</v>
      </c>
      <c r="W31" s="8" t="s">
        <v>349</v>
      </c>
      <c r="X31" s="797" t="s">
        <v>349</v>
      </c>
      <c r="Y31" s="8" t="s">
        <v>349</v>
      </c>
      <c r="Z31" s="8" t="s">
        <v>349</v>
      </c>
      <c r="AA31" s="798" t="s">
        <v>349</v>
      </c>
      <c r="AB31" s="2" t="s">
        <v>295</v>
      </c>
      <c r="AC31" s="17" t="s">
        <v>198</v>
      </c>
      <c r="AD31" s="77" t="s">
        <v>192</v>
      </c>
      <c r="AE31" s="668"/>
      <c r="AF31" s="668"/>
      <c r="AG31" s="668"/>
      <c r="AH31" s="668"/>
      <c r="AI31" s="668"/>
      <c r="AJ31" s="668"/>
      <c r="AK31" s="668"/>
      <c r="AL31" s="706"/>
      <c r="AM31" s="90"/>
      <c r="AN31" s="224" t="s">
        <v>295</v>
      </c>
      <c r="AO31" s="17" t="s">
        <v>198</v>
      </c>
      <c r="AP31" s="77" t="s">
        <v>192</v>
      </c>
      <c r="AQ31" s="360">
        <v>48.519</v>
      </c>
      <c r="AR31" s="833">
        <v>87.975</v>
      </c>
      <c r="AS31" s="931"/>
      <c r="AT31" s="361"/>
      <c r="AV31" s="294" t="s">
        <v>295</v>
      </c>
      <c r="AW31" s="17" t="s">
        <v>198</v>
      </c>
      <c r="AX31" s="191" t="s">
        <v>141</v>
      </c>
      <c r="AY31" s="369">
        <v>250796.44948643263</v>
      </c>
      <c r="AZ31" s="369">
        <v>128055.5731464461</v>
      </c>
      <c r="BA31" s="369">
        <v>295917.2041964844</v>
      </c>
      <c r="BB31" s="1120">
        <v>215445.3533384163</v>
      </c>
      <c r="BC31" s="970" t="s">
        <v>351</v>
      </c>
      <c r="BD31" s="970" t="s">
        <v>351</v>
      </c>
      <c r="BF31" s="294" t="s">
        <v>295</v>
      </c>
      <c r="BG31" s="17" t="s">
        <v>198</v>
      </c>
      <c r="BH31" s="191" t="s">
        <v>141</v>
      </c>
      <c r="BI31" s="369" t="s">
        <v>193</v>
      </c>
      <c r="BJ31" s="369" t="s">
        <v>193</v>
      </c>
      <c r="BK31" s="369" t="s">
        <v>193</v>
      </c>
      <c r="BL31" s="370" t="s">
        <v>193</v>
      </c>
    </row>
    <row r="32" spans="1:64" s="79" customFormat="1" ht="15" customHeight="1" thickBot="1">
      <c r="A32" s="822" t="s">
        <v>16</v>
      </c>
      <c r="B32" s="404" t="s">
        <v>307</v>
      </c>
      <c r="C32" s="1069" t="s">
        <v>34</v>
      </c>
      <c r="D32" s="1085">
        <v>2.364</v>
      </c>
      <c r="E32" s="1034">
        <v>554305.05</v>
      </c>
      <c r="F32" s="1034">
        <v>49.709</v>
      </c>
      <c r="G32" s="1034">
        <v>6104552.286</v>
      </c>
      <c r="H32" s="1034">
        <v>1.816</v>
      </c>
      <c r="I32" s="1034">
        <v>450772.55</v>
      </c>
      <c r="J32" s="1034">
        <v>25.635</v>
      </c>
      <c r="K32" s="1035">
        <v>5449147.567</v>
      </c>
      <c r="L32" s="793"/>
      <c r="M32" s="794"/>
      <c r="N32" s="685"/>
      <c r="O32" s="686"/>
      <c r="P32" s="795"/>
      <c r="Q32" s="795"/>
      <c r="R32" s="795"/>
      <c r="S32" s="796"/>
      <c r="T32" s="797" t="s">
        <v>349</v>
      </c>
      <c r="U32" s="8" t="s">
        <v>349</v>
      </c>
      <c r="V32" s="8" t="s">
        <v>349</v>
      </c>
      <c r="W32" s="8" t="s">
        <v>349</v>
      </c>
      <c r="X32" s="797" t="s">
        <v>349</v>
      </c>
      <c r="Y32" s="8" t="s">
        <v>349</v>
      </c>
      <c r="Z32" s="8" t="s">
        <v>349</v>
      </c>
      <c r="AA32" s="798" t="s">
        <v>349</v>
      </c>
      <c r="AB32" s="14" t="s">
        <v>16</v>
      </c>
      <c r="AC32" s="18" t="s">
        <v>307</v>
      </c>
      <c r="AD32" s="77" t="s">
        <v>192</v>
      </c>
      <c r="AE32" s="668" t="s">
        <v>349</v>
      </c>
      <c r="AF32" s="668" t="s">
        <v>349</v>
      </c>
      <c r="AG32" s="668" t="s">
        <v>349</v>
      </c>
      <c r="AH32" s="668" t="s">
        <v>349</v>
      </c>
      <c r="AI32" s="668" t="s">
        <v>349</v>
      </c>
      <c r="AJ32" s="668" t="s">
        <v>349</v>
      </c>
      <c r="AK32" s="668" t="s">
        <v>349</v>
      </c>
      <c r="AL32" s="706" t="s">
        <v>349</v>
      </c>
      <c r="AM32" s="90"/>
      <c r="AN32" s="224" t="s">
        <v>16</v>
      </c>
      <c r="AO32" s="18" t="s">
        <v>307</v>
      </c>
      <c r="AP32" s="77" t="s">
        <v>192</v>
      </c>
      <c r="AQ32" s="360">
        <v>0.5479999999999998</v>
      </c>
      <c r="AR32" s="833">
        <v>24.074</v>
      </c>
      <c r="AS32" s="931"/>
      <c r="AT32" s="361"/>
      <c r="AV32" s="296" t="s">
        <v>16</v>
      </c>
      <c r="AW32" s="45" t="s">
        <v>307</v>
      </c>
      <c r="AX32" s="191" t="s">
        <v>141</v>
      </c>
      <c r="AY32" s="374">
        <v>234477.60152284268</v>
      </c>
      <c r="AZ32" s="374">
        <v>122805.77533243477</v>
      </c>
      <c r="BA32" s="374">
        <v>248222.76982378852</v>
      </c>
      <c r="BB32" s="1121">
        <v>212566.708289448</v>
      </c>
      <c r="BC32" s="970" t="s">
        <v>351</v>
      </c>
      <c r="BD32" s="970" t="s">
        <v>351</v>
      </c>
      <c r="BF32" s="296" t="s">
        <v>16</v>
      </c>
      <c r="BG32" s="45" t="s">
        <v>307</v>
      </c>
      <c r="BH32" s="191" t="s">
        <v>141</v>
      </c>
      <c r="BI32" s="374" t="s">
        <v>193</v>
      </c>
      <c r="BJ32" s="374" t="s">
        <v>193</v>
      </c>
      <c r="BK32" s="374" t="s">
        <v>193</v>
      </c>
      <c r="BL32" s="375" t="s">
        <v>193</v>
      </c>
    </row>
    <row r="33" spans="1:64" s="357" customFormat="1" ht="15" customHeight="1">
      <c r="A33" s="784" t="s">
        <v>162</v>
      </c>
      <c r="B33" s="799" t="s">
        <v>248</v>
      </c>
      <c r="C33" s="1070" t="s">
        <v>34</v>
      </c>
      <c r="D33" s="1090">
        <v>54.313</v>
      </c>
      <c r="E33" s="1032">
        <v>7217737.31</v>
      </c>
      <c r="F33" s="1032">
        <v>64.616</v>
      </c>
      <c r="G33" s="1032">
        <v>8732659.717</v>
      </c>
      <c r="H33" s="1032">
        <v>58.82</v>
      </c>
      <c r="I33" s="1032">
        <v>7905420.12</v>
      </c>
      <c r="J33" s="1032">
        <v>61.914</v>
      </c>
      <c r="K33" s="1033">
        <v>9031029.283</v>
      </c>
      <c r="L33" s="800" t="s">
        <v>349</v>
      </c>
      <c r="M33" s="801" t="s">
        <v>349</v>
      </c>
      <c r="N33" s="802" t="s">
        <v>349</v>
      </c>
      <c r="O33" s="803" t="s">
        <v>349</v>
      </c>
      <c r="P33" s="804" t="s">
        <v>349</v>
      </c>
      <c r="Q33" s="804" t="s">
        <v>349</v>
      </c>
      <c r="R33" s="804" t="s">
        <v>349</v>
      </c>
      <c r="S33" s="805" t="s">
        <v>349</v>
      </c>
      <c r="T33" s="787" t="s">
        <v>349</v>
      </c>
      <c r="U33" s="662" t="s">
        <v>349</v>
      </c>
      <c r="V33" s="662" t="s">
        <v>349</v>
      </c>
      <c r="W33" s="662" t="s">
        <v>349</v>
      </c>
      <c r="X33" s="787" t="s">
        <v>349</v>
      </c>
      <c r="Y33" s="662" t="s">
        <v>349</v>
      </c>
      <c r="Z33" s="662" t="s">
        <v>349</v>
      </c>
      <c r="AA33" s="788" t="s">
        <v>349</v>
      </c>
      <c r="AB33" s="2" t="s">
        <v>162</v>
      </c>
      <c r="AC33" s="19" t="s">
        <v>248</v>
      </c>
      <c r="AD33" s="77" t="s">
        <v>192</v>
      </c>
      <c r="AE33" s="806">
        <v>0</v>
      </c>
      <c r="AF33" s="806">
        <v>0</v>
      </c>
      <c r="AG33" s="806">
        <v>0</v>
      </c>
      <c r="AH33" s="806">
        <v>0</v>
      </c>
      <c r="AI33" s="806">
        <v>0</v>
      </c>
      <c r="AJ33" s="806">
        <v>0</v>
      </c>
      <c r="AK33" s="806">
        <v>0</v>
      </c>
      <c r="AL33" s="807">
        <v>0</v>
      </c>
      <c r="AM33" s="791"/>
      <c r="AN33" s="224" t="s">
        <v>162</v>
      </c>
      <c r="AO33" s="19" t="s">
        <v>248</v>
      </c>
      <c r="AP33" s="77" t="s">
        <v>192</v>
      </c>
      <c r="AQ33" s="360">
        <v>21.517000000000003</v>
      </c>
      <c r="AR33" s="833">
        <v>64.087</v>
      </c>
      <c r="AS33" s="931"/>
      <c r="AT33" s="361"/>
      <c r="AV33" s="294">
        <v>6.2</v>
      </c>
      <c r="AW33" s="19" t="s">
        <v>248</v>
      </c>
      <c r="AX33" s="191" t="s">
        <v>141</v>
      </c>
      <c r="AY33" s="365">
        <v>132891.5233921897</v>
      </c>
      <c r="AZ33" s="365">
        <v>135147.0180295902</v>
      </c>
      <c r="BA33" s="365">
        <v>134400.20605236315</v>
      </c>
      <c r="BB33" s="1117">
        <v>145864.09023807215</v>
      </c>
      <c r="BC33" s="970" t="s">
        <v>351</v>
      </c>
      <c r="BD33" s="970" t="s">
        <v>351</v>
      </c>
      <c r="BF33" s="294">
        <v>6.2</v>
      </c>
      <c r="BG33" s="19" t="s">
        <v>248</v>
      </c>
      <c r="BH33" s="191" t="s">
        <v>141</v>
      </c>
      <c r="BI33" s="365" t="s">
        <v>193</v>
      </c>
      <c r="BJ33" s="365" t="s">
        <v>193</v>
      </c>
      <c r="BK33" s="365" t="s">
        <v>193</v>
      </c>
      <c r="BL33" s="366" t="s">
        <v>193</v>
      </c>
    </row>
    <row r="34" spans="1:64" s="79" customFormat="1" ht="15" customHeight="1">
      <c r="A34" s="792" t="s">
        <v>225</v>
      </c>
      <c r="B34" s="403" t="s">
        <v>197</v>
      </c>
      <c r="C34" s="1071" t="s">
        <v>34</v>
      </c>
      <c r="D34" s="1085">
        <v>9.435</v>
      </c>
      <c r="E34" s="1034">
        <v>729323.5</v>
      </c>
      <c r="F34" s="1034">
        <v>16.557</v>
      </c>
      <c r="G34" s="1034">
        <v>934134.312</v>
      </c>
      <c r="H34" s="1034">
        <v>2.953</v>
      </c>
      <c r="I34" s="1034">
        <v>406965.75</v>
      </c>
      <c r="J34" s="1034">
        <v>2.715</v>
      </c>
      <c r="K34" s="1035">
        <v>442539.426</v>
      </c>
      <c r="L34" s="793"/>
      <c r="M34" s="794"/>
      <c r="N34" s="685"/>
      <c r="O34" s="686"/>
      <c r="P34" s="795"/>
      <c r="Q34" s="795"/>
      <c r="R34" s="795"/>
      <c r="S34" s="796"/>
      <c r="T34" s="797" t="s">
        <v>349</v>
      </c>
      <c r="U34" s="8" t="s">
        <v>349</v>
      </c>
      <c r="V34" s="8" t="s">
        <v>349</v>
      </c>
      <c r="W34" s="8" t="s">
        <v>349</v>
      </c>
      <c r="X34" s="797" t="s">
        <v>349</v>
      </c>
      <c r="Y34" s="8" t="s">
        <v>349</v>
      </c>
      <c r="Z34" s="8" t="s">
        <v>349</v>
      </c>
      <c r="AA34" s="798" t="s">
        <v>349</v>
      </c>
      <c r="AB34" s="2" t="s">
        <v>225</v>
      </c>
      <c r="AC34" s="17" t="s">
        <v>197</v>
      </c>
      <c r="AD34" s="77" t="s">
        <v>192</v>
      </c>
      <c r="AE34" s="668"/>
      <c r="AF34" s="668"/>
      <c r="AG34" s="668"/>
      <c r="AH34" s="668"/>
      <c r="AI34" s="668"/>
      <c r="AJ34" s="668"/>
      <c r="AK34" s="668"/>
      <c r="AL34" s="706"/>
      <c r="AM34" s="90"/>
      <c r="AN34" s="224" t="s">
        <v>225</v>
      </c>
      <c r="AO34" s="17" t="s">
        <v>197</v>
      </c>
      <c r="AP34" s="77" t="s">
        <v>192</v>
      </c>
      <c r="AQ34" s="360">
        <v>6.482000000000001</v>
      </c>
      <c r="AR34" s="833">
        <v>13.841999999999999</v>
      </c>
      <c r="AS34" s="931"/>
      <c r="AT34" s="361"/>
      <c r="AV34" s="294" t="s">
        <v>225</v>
      </c>
      <c r="AW34" s="17" t="s">
        <v>197</v>
      </c>
      <c r="AX34" s="191" t="s">
        <v>141</v>
      </c>
      <c r="AY34" s="369">
        <v>77299.78802331744</v>
      </c>
      <c r="AZ34" s="369">
        <v>56419.29769885849</v>
      </c>
      <c r="BA34" s="369">
        <v>137814.3413477819</v>
      </c>
      <c r="BB34" s="1120">
        <v>162997.94696132597</v>
      </c>
      <c r="BC34" s="970" t="s">
        <v>351</v>
      </c>
      <c r="BD34" s="970" t="s">
        <v>351</v>
      </c>
      <c r="BF34" s="294" t="s">
        <v>225</v>
      </c>
      <c r="BG34" s="17" t="s">
        <v>197</v>
      </c>
      <c r="BH34" s="191" t="s">
        <v>141</v>
      </c>
      <c r="BI34" s="369" t="s">
        <v>193</v>
      </c>
      <c r="BJ34" s="369" t="s">
        <v>193</v>
      </c>
      <c r="BK34" s="369" t="s">
        <v>193</v>
      </c>
      <c r="BL34" s="370" t="s">
        <v>193</v>
      </c>
    </row>
    <row r="35" spans="1:64" s="79" customFormat="1" ht="15" customHeight="1">
      <c r="A35" s="792" t="s">
        <v>296</v>
      </c>
      <c r="B35" s="403" t="s">
        <v>198</v>
      </c>
      <c r="C35" s="1071" t="s">
        <v>34</v>
      </c>
      <c r="D35" s="1085">
        <v>44.878</v>
      </c>
      <c r="E35" s="1034">
        <v>6488413.81</v>
      </c>
      <c r="F35" s="1034">
        <v>48.059</v>
      </c>
      <c r="G35" s="1034">
        <v>7798525.405</v>
      </c>
      <c r="H35" s="1034">
        <v>55.867</v>
      </c>
      <c r="I35" s="1034">
        <v>7498454.37</v>
      </c>
      <c r="J35" s="1034">
        <v>59.199</v>
      </c>
      <c r="K35" s="1035">
        <v>8588489.857</v>
      </c>
      <c r="L35" s="793"/>
      <c r="M35" s="794"/>
      <c r="N35" s="685"/>
      <c r="O35" s="686"/>
      <c r="P35" s="795"/>
      <c r="Q35" s="795"/>
      <c r="R35" s="795"/>
      <c r="S35" s="796"/>
      <c r="T35" s="797" t="s">
        <v>349</v>
      </c>
      <c r="U35" s="8" t="s">
        <v>349</v>
      </c>
      <c r="V35" s="8" t="s">
        <v>349</v>
      </c>
      <c r="W35" s="8" t="s">
        <v>349</v>
      </c>
      <c r="X35" s="797" t="s">
        <v>349</v>
      </c>
      <c r="Y35" s="8" t="s">
        <v>349</v>
      </c>
      <c r="Z35" s="8" t="s">
        <v>349</v>
      </c>
      <c r="AA35" s="798" t="s">
        <v>349</v>
      </c>
      <c r="AB35" s="2" t="s">
        <v>296</v>
      </c>
      <c r="AC35" s="17" t="s">
        <v>198</v>
      </c>
      <c r="AD35" s="77" t="s">
        <v>192</v>
      </c>
      <c r="AE35" s="668"/>
      <c r="AF35" s="668"/>
      <c r="AG35" s="668"/>
      <c r="AH35" s="668"/>
      <c r="AI35" s="668"/>
      <c r="AJ35" s="668"/>
      <c r="AK35" s="668"/>
      <c r="AL35" s="706"/>
      <c r="AM35" s="90"/>
      <c r="AN35" s="224" t="s">
        <v>296</v>
      </c>
      <c r="AO35" s="17" t="s">
        <v>198</v>
      </c>
      <c r="AP35" s="77" t="s">
        <v>192</v>
      </c>
      <c r="AQ35" s="360">
        <v>15.035000000000004</v>
      </c>
      <c r="AR35" s="833">
        <v>50.24499999999999</v>
      </c>
      <c r="AS35" s="931"/>
      <c r="AT35" s="361"/>
      <c r="AV35" s="294" t="s">
        <v>296</v>
      </c>
      <c r="AW35" s="17" t="s">
        <v>198</v>
      </c>
      <c r="AX35" s="191" t="s">
        <v>141</v>
      </c>
      <c r="AY35" s="369">
        <v>144578.9431347208</v>
      </c>
      <c r="AZ35" s="369">
        <v>162269.82261387046</v>
      </c>
      <c r="BA35" s="369">
        <v>134219.7427819643</v>
      </c>
      <c r="BB35" s="1120">
        <v>145078.29282589233</v>
      </c>
      <c r="BC35" s="970" t="s">
        <v>351</v>
      </c>
      <c r="BD35" s="970" t="s">
        <v>351</v>
      </c>
      <c r="BF35" s="294" t="s">
        <v>296</v>
      </c>
      <c r="BG35" s="17" t="s">
        <v>198</v>
      </c>
      <c r="BH35" s="191" t="s">
        <v>141</v>
      </c>
      <c r="BI35" s="369" t="s">
        <v>193</v>
      </c>
      <c r="BJ35" s="369" t="s">
        <v>193</v>
      </c>
      <c r="BK35" s="369" t="s">
        <v>193</v>
      </c>
      <c r="BL35" s="370" t="s">
        <v>193</v>
      </c>
    </row>
    <row r="36" spans="1:64" s="79" customFormat="1" ht="15" customHeight="1" thickBot="1">
      <c r="A36" s="792" t="s">
        <v>17</v>
      </c>
      <c r="B36" s="404" t="s">
        <v>307</v>
      </c>
      <c r="C36" s="1069" t="s">
        <v>34</v>
      </c>
      <c r="D36" s="1085">
        <v>8.189</v>
      </c>
      <c r="E36" s="1034">
        <v>1551685.05</v>
      </c>
      <c r="F36" s="1034">
        <v>7.673</v>
      </c>
      <c r="G36" s="1034">
        <v>1722800.785</v>
      </c>
      <c r="H36" s="1034">
        <v>10.43</v>
      </c>
      <c r="I36" s="1034">
        <v>1759777.46</v>
      </c>
      <c r="J36" s="1034">
        <v>10.833</v>
      </c>
      <c r="K36" s="1035">
        <v>2040376.949</v>
      </c>
      <c r="L36" s="793"/>
      <c r="M36" s="794"/>
      <c r="N36" s="685"/>
      <c r="O36" s="686"/>
      <c r="P36" s="795"/>
      <c r="Q36" s="795"/>
      <c r="R36" s="795"/>
      <c r="S36" s="796"/>
      <c r="T36" s="797" t="s">
        <v>349</v>
      </c>
      <c r="U36" s="8" t="s">
        <v>349</v>
      </c>
      <c r="V36" s="8" t="s">
        <v>349</v>
      </c>
      <c r="W36" s="8" t="s">
        <v>349</v>
      </c>
      <c r="X36" s="797" t="s">
        <v>349</v>
      </c>
      <c r="Y36" s="8" t="s">
        <v>349</v>
      </c>
      <c r="Z36" s="8" t="s">
        <v>349</v>
      </c>
      <c r="AA36" s="798" t="s">
        <v>349</v>
      </c>
      <c r="AB36" s="2" t="s">
        <v>17</v>
      </c>
      <c r="AC36" s="18" t="s">
        <v>307</v>
      </c>
      <c r="AD36" s="77" t="s">
        <v>192</v>
      </c>
      <c r="AE36" s="668" t="s">
        <v>349</v>
      </c>
      <c r="AF36" s="668" t="s">
        <v>349</v>
      </c>
      <c r="AG36" s="668" t="s">
        <v>349</v>
      </c>
      <c r="AH36" s="668" t="s">
        <v>349</v>
      </c>
      <c r="AI36" s="668" t="s">
        <v>349</v>
      </c>
      <c r="AJ36" s="668" t="s">
        <v>349</v>
      </c>
      <c r="AK36" s="668" t="s">
        <v>349</v>
      </c>
      <c r="AL36" s="706" t="s">
        <v>349</v>
      </c>
      <c r="AM36" s="90" t="s">
        <v>193</v>
      </c>
      <c r="AN36" s="224" t="s">
        <v>17</v>
      </c>
      <c r="AO36" s="18" t="s">
        <v>307</v>
      </c>
      <c r="AP36" s="77" t="s">
        <v>192</v>
      </c>
      <c r="AQ36" s="360">
        <v>-2.2409999999999997</v>
      </c>
      <c r="AR36" s="833">
        <v>-3.16</v>
      </c>
      <c r="AS36" s="931"/>
      <c r="AT36" s="361"/>
      <c r="AV36" s="294" t="s">
        <v>17</v>
      </c>
      <c r="AW36" s="45" t="s">
        <v>307</v>
      </c>
      <c r="AX36" s="191" t="s">
        <v>141</v>
      </c>
      <c r="AY36" s="374">
        <v>189484.07009402858</v>
      </c>
      <c r="AZ36" s="374">
        <v>224527.66649289717</v>
      </c>
      <c r="BA36" s="374">
        <v>168722.6711409396</v>
      </c>
      <c r="BB36" s="1121">
        <v>188348.2829317825</v>
      </c>
      <c r="BC36" s="970" t="s">
        <v>351</v>
      </c>
      <c r="BD36" s="970" t="s">
        <v>351</v>
      </c>
      <c r="BF36" s="294" t="s">
        <v>17</v>
      </c>
      <c r="BG36" s="45" t="s">
        <v>307</v>
      </c>
      <c r="BH36" s="191" t="s">
        <v>141</v>
      </c>
      <c r="BI36" s="374" t="s">
        <v>193</v>
      </c>
      <c r="BJ36" s="374" t="s">
        <v>193</v>
      </c>
      <c r="BK36" s="374" t="s">
        <v>193</v>
      </c>
      <c r="BL36" s="375" t="s">
        <v>193</v>
      </c>
    </row>
    <row r="37" spans="1:64" s="79" customFormat="1" ht="15" customHeight="1">
      <c r="A37" s="792" t="s">
        <v>163</v>
      </c>
      <c r="B37" s="409" t="s">
        <v>91</v>
      </c>
      <c r="C37" s="1073" t="s">
        <v>34</v>
      </c>
      <c r="D37" s="1085">
        <v>378.206</v>
      </c>
      <c r="E37" s="1034">
        <v>20713231.23</v>
      </c>
      <c r="F37" s="1034">
        <v>367.742</v>
      </c>
      <c r="G37" s="1034">
        <v>21451192.989</v>
      </c>
      <c r="H37" s="1034">
        <v>152.465</v>
      </c>
      <c r="I37" s="1034">
        <v>9743929.87</v>
      </c>
      <c r="J37" s="1034">
        <v>265.227</v>
      </c>
      <c r="K37" s="1035">
        <v>16253666.116</v>
      </c>
      <c r="L37" s="793"/>
      <c r="M37" s="794"/>
      <c r="N37" s="685"/>
      <c r="O37" s="823"/>
      <c r="P37" s="795"/>
      <c r="Q37" s="795"/>
      <c r="R37" s="795"/>
      <c r="S37" s="796"/>
      <c r="T37" s="797" t="s">
        <v>349</v>
      </c>
      <c r="U37" s="8" t="s">
        <v>349</v>
      </c>
      <c r="V37" s="8" t="s">
        <v>349</v>
      </c>
      <c r="W37" s="8" t="s">
        <v>349</v>
      </c>
      <c r="X37" s="797" t="s">
        <v>349</v>
      </c>
      <c r="Y37" s="8" t="s">
        <v>349</v>
      </c>
      <c r="Z37" s="8" t="s">
        <v>349</v>
      </c>
      <c r="AA37" s="798" t="s">
        <v>349</v>
      </c>
      <c r="AB37" s="2" t="s">
        <v>163</v>
      </c>
      <c r="AC37" s="19" t="s">
        <v>91</v>
      </c>
      <c r="AD37" s="77" t="s">
        <v>192</v>
      </c>
      <c r="AE37" s="668" t="s">
        <v>193</v>
      </c>
      <c r="AF37" s="668" t="s">
        <v>193</v>
      </c>
      <c r="AG37" s="668" t="s">
        <v>193</v>
      </c>
      <c r="AH37" s="668" t="s">
        <v>193</v>
      </c>
      <c r="AI37" s="668" t="s">
        <v>193</v>
      </c>
      <c r="AJ37" s="668" t="s">
        <v>193</v>
      </c>
      <c r="AK37" s="668" t="s">
        <v>193</v>
      </c>
      <c r="AL37" s="706" t="s">
        <v>193</v>
      </c>
      <c r="AM37" s="90"/>
      <c r="AN37" s="224" t="s">
        <v>163</v>
      </c>
      <c r="AO37" s="19" t="s">
        <v>91</v>
      </c>
      <c r="AP37" s="77" t="s">
        <v>192</v>
      </c>
      <c r="AQ37" s="360">
        <v>358.871</v>
      </c>
      <c r="AR37" s="833">
        <v>451.947</v>
      </c>
      <c r="AS37" s="931"/>
      <c r="AT37" s="361"/>
      <c r="AV37" s="294">
        <v>6.3</v>
      </c>
      <c r="AW37" s="280" t="s">
        <v>91</v>
      </c>
      <c r="AX37" s="191" t="s">
        <v>141</v>
      </c>
      <c r="AY37" s="365">
        <v>54767.061416265205</v>
      </c>
      <c r="AZ37" s="365">
        <v>58332.18122759978</v>
      </c>
      <c r="BA37" s="365">
        <v>63909.289804217355</v>
      </c>
      <c r="BB37" s="1117">
        <v>61282.09464345637</v>
      </c>
      <c r="BC37" s="970" t="s">
        <v>351</v>
      </c>
      <c r="BD37" s="970" t="s">
        <v>351</v>
      </c>
      <c r="BF37" s="294">
        <v>6.3</v>
      </c>
      <c r="BG37" s="280" t="s">
        <v>91</v>
      </c>
      <c r="BH37" s="191" t="s">
        <v>141</v>
      </c>
      <c r="BI37" s="365" t="s">
        <v>193</v>
      </c>
      <c r="BJ37" s="365" t="s">
        <v>193</v>
      </c>
      <c r="BK37" s="365" t="s">
        <v>193</v>
      </c>
      <c r="BL37" s="366" t="s">
        <v>193</v>
      </c>
    </row>
    <row r="38" spans="1:64" s="79" customFormat="1" ht="15" customHeight="1" thickBot="1">
      <c r="A38" s="822" t="s">
        <v>269</v>
      </c>
      <c r="B38" s="824" t="s">
        <v>300</v>
      </c>
      <c r="C38" s="1069" t="s">
        <v>34</v>
      </c>
      <c r="D38" s="1085">
        <v>57.286</v>
      </c>
      <c r="E38" s="1034">
        <v>4003588.41</v>
      </c>
      <c r="F38" s="1034">
        <v>67.452</v>
      </c>
      <c r="G38" s="1034">
        <v>4288419.209</v>
      </c>
      <c r="H38" s="1034">
        <v>6.135</v>
      </c>
      <c r="I38" s="1034">
        <v>390359.09</v>
      </c>
      <c r="J38" s="1034">
        <v>7.209</v>
      </c>
      <c r="K38" s="1035">
        <v>435099.837</v>
      </c>
      <c r="L38" s="793"/>
      <c r="M38" s="794"/>
      <c r="N38" s="685"/>
      <c r="O38" s="825"/>
      <c r="P38" s="795"/>
      <c r="Q38" s="795"/>
      <c r="R38" s="795"/>
      <c r="S38" s="796"/>
      <c r="T38" s="797" t="s">
        <v>349</v>
      </c>
      <c r="U38" s="8" t="s">
        <v>349</v>
      </c>
      <c r="V38" s="8" t="s">
        <v>349</v>
      </c>
      <c r="W38" s="8" t="s">
        <v>349</v>
      </c>
      <c r="X38" s="797" t="s">
        <v>349</v>
      </c>
      <c r="Y38" s="8" t="s">
        <v>349</v>
      </c>
      <c r="Z38" s="8" t="s">
        <v>349</v>
      </c>
      <c r="AA38" s="798" t="s">
        <v>349</v>
      </c>
      <c r="AB38" s="14" t="s">
        <v>269</v>
      </c>
      <c r="AC38" s="17" t="s">
        <v>300</v>
      </c>
      <c r="AD38" s="77" t="s">
        <v>192</v>
      </c>
      <c r="AE38" s="668" t="s">
        <v>349</v>
      </c>
      <c r="AF38" s="668" t="s">
        <v>349</v>
      </c>
      <c r="AG38" s="668" t="s">
        <v>349</v>
      </c>
      <c r="AH38" s="668" t="s">
        <v>349</v>
      </c>
      <c r="AI38" s="668" t="s">
        <v>349</v>
      </c>
      <c r="AJ38" s="668" t="s">
        <v>349</v>
      </c>
      <c r="AK38" s="668" t="s">
        <v>349</v>
      </c>
      <c r="AL38" s="706" t="s">
        <v>349</v>
      </c>
      <c r="AM38" s="90"/>
      <c r="AN38" s="224" t="s">
        <v>269</v>
      </c>
      <c r="AO38" s="17" t="s">
        <v>300</v>
      </c>
      <c r="AP38" s="77" t="s">
        <v>192</v>
      </c>
      <c r="AQ38" s="360">
        <v>51.151</v>
      </c>
      <c r="AR38" s="833">
        <v>60.242999999999995</v>
      </c>
      <c r="AS38" s="931"/>
      <c r="AT38" s="361"/>
      <c r="AV38" s="296" t="s">
        <v>269</v>
      </c>
      <c r="AW38" s="826" t="s">
        <v>300</v>
      </c>
      <c r="AX38" s="191" t="s">
        <v>141</v>
      </c>
      <c r="AY38" s="374">
        <v>69887.72841531962</v>
      </c>
      <c r="AZ38" s="374">
        <v>63577.3469874874</v>
      </c>
      <c r="BA38" s="374">
        <v>63628.21352893236</v>
      </c>
      <c r="BB38" s="1121">
        <v>60355.08905534748</v>
      </c>
      <c r="BC38" s="970" t="s">
        <v>351</v>
      </c>
      <c r="BD38" s="970" t="s">
        <v>351</v>
      </c>
      <c r="BF38" s="296" t="s">
        <v>269</v>
      </c>
      <c r="BG38" s="826" t="s">
        <v>300</v>
      </c>
      <c r="BH38" s="191" t="s">
        <v>141</v>
      </c>
      <c r="BI38" s="374" t="s">
        <v>193</v>
      </c>
      <c r="BJ38" s="374" t="s">
        <v>193</v>
      </c>
      <c r="BK38" s="374" t="s">
        <v>193</v>
      </c>
      <c r="BL38" s="375" t="s">
        <v>193</v>
      </c>
    </row>
    <row r="39" spans="1:64" s="357" customFormat="1" ht="15" customHeight="1">
      <c r="A39" s="784" t="s">
        <v>164</v>
      </c>
      <c r="B39" s="799" t="s">
        <v>249</v>
      </c>
      <c r="C39" s="1070" t="s">
        <v>34</v>
      </c>
      <c r="D39" s="1090">
        <v>107.251862</v>
      </c>
      <c r="E39" s="1032">
        <v>11512912.5</v>
      </c>
      <c r="F39" s="1032">
        <v>118.098</v>
      </c>
      <c r="G39" s="1032">
        <v>14222019.167999998</v>
      </c>
      <c r="H39" s="1032">
        <v>221.217876</v>
      </c>
      <c r="I39" s="1032">
        <v>19722876.1</v>
      </c>
      <c r="J39" s="1032">
        <v>183.404</v>
      </c>
      <c r="K39" s="1033">
        <v>21303566.330000002</v>
      </c>
      <c r="L39" s="800" t="s">
        <v>349</v>
      </c>
      <c r="M39" s="801" t="s">
        <v>349</v>
      </c>
      <c r="N39" s="802">
        <v>4</v>
      </c>
      <c r="O39" s="827">
        <v>4</v>
      </c>
      <c r="P39" s="804" t="s">
        <v>349</v>
      </c>
      <c r="Q39" s="804" t="s">
        <v>349</v>
      </c>
      <c r="R39" s="804">
        <v>4</v>
      </c>
      <c r="S39" s="805">
        <v>4</v>
      </c>
      <c r="T39" s="787" t="s">
        <v>349</v>
      </c>
      <c r="U39" s="662" t="s">
        <v>349</v>
      </c>
      <c r="V39" s="662" t="s">
        <v>350</v>
      </c>
      <c r="W39" s="662" t="s">
        <v>350</v>
      </c>
      <c r="X39" s="787" t="s">
        <v>349</v>
      </c>
      <c r="Y39" s="662" t="s">
        <v>349</v>
      </c>
      <c r="Z39" s="662" t="s">
        <v>350</v>
      </c>
      <c r="AA39" s="788" t="s">
        <v>350</v>
      </c>
      <c r="AB39" s="2" t="s">
        <v>164</v>
      </c>
      <c r="AC39" s="19" t="s">
        <v>249</v>
      </c>
      <c r="AD39" s="77" t="s">
        <v>192</v>
      </c>
      <c r="AE39" s="806">
        <v>0</v>
      </c>
      <c r="AF39" s="806">
        <v>0</v>
      </c>
      <c r="AG39" s="806">
        <v>118.098</v>
      </c>
      <c r="AH39" s="806">
        <v>14222019.167999998</v>
      </c>
      <c r="AI39" s="806">
        <v>6.765421556309548E-15</v>
      </c>
      <c r="AJ39" s="806">
        <v>7.448761607520282E-10</v>
      </c>
      <c r="AK39" s="806">
        <v>183.404</v>
      </c>
      <c r="AL39" s="807">
        <v>21303566.330000002</v>
      </c>
      <c r="AM39" s="828"/>
      <c r="AN39" s="224" t="s">
        <v>164</v>
      </c>
      <c r="AO39" s="19" t="s">
        <v>249</v>
      </c>
      <c r="AP39" s="77" t="s">
        <v>192</v>
      </c>
      <c r="AQ39" s="360">
        <v>63.14398600000004</v>
      </c>
      <c r="AR39" s="833">
        <v>102.156</v>
      </c>
      <c r="AS39" s="931"/>
      <c r="AT39" s="361"/>
      <c r="AV39" s="294">
        <v>6.4</v>
      </c>
      <c r="AW39" s="19" t="s">
        <v>249</v>
      </c>
      <c r="AX39" s="191" t="s">
        <v>141</v>
      </c>
      <c r="AY39" s="365">
        <v>107344.6398534321</v>
      </c>
      <c r="AZ39" s="365">
        <v>120425.57171162931</v>
      </c>
      <c r="BA39" s="365">
        <v>89155.88765529962</v>
      </c>
      <c r="BB39" s="1117">
        <v>116156.49784083228</v>
      </c>
      <c r="BC39" s="970" t="s">
        <v>351</v>
      </c>
      <c r="BD39" s="970" t="s">
        <v>351</v>
      </c>
      <c r="BF39" s="294">
        <v>6.4</v>
      </c>
      <c r="BG39" s="19" t="s">
        <v>249</v>
      </c>
      <c r="BH39" s="191" t="s">
        <v>141</v>
      </c>
      <c r="BI39" s="365" t="s">
        <v>193</v>
      </c>
      <c r="BJ39" s="365" t="s">
        <v>193</v>
      </c>
      <c r="BK39" s="365" t="s">
        <v>193</v>
      </c>
      <c r="BL39" s="366" t="s">
        <v>193</v>
      </c>
    </row>
    <row r="40" spans="1:64" s="79" customFormat="1" ht="15" customHeight="1">
      <c r="A40" s="792" t="s">
        <v>226</v>
      </c>
      <c r="B40" s="403" t="s">
        <v>250</v>
      </c>
      <c r="C40" s="1071" t="s">
        <v>34</v>
      </c>
      <c r="D40" s="1085">
        <v>25.506626</v>
      </c>
      <c r="E40" s="1034">
        <v>3856157.24</v>
      </c>
      <c r="F40" s="1034"/>
      <c r="G40" s="1034"/>
      <c r="H40" s="1034">
        <v>10.629</v>
      </c>
      <c r="I40" s="1034">
        <v>1819994.19</v>
      </c>
      <c r="J40" s="1034"/>
      <c r="K40" s="1035"/>
      <c r="L40" s="793"/>
      <c r="M40" s="794"/>
      <c r="N40" s="685"/>
      <c r="O40" s="686"/>
      <c r="P40" s="795"/>
      <c r="Q40" s="795"/>
      <c r="R40" s="795"/>
      <c r="S40" s="796"/>
      <c r="T40" s="797" t="s">
        <v>349</v>
      </c>
      <c r="U40" s="8" t="s">
        <v>349</v>
      </c>
      <c r="V40" s="8" t="s">
        <v>349</v>
      </c>
      <c r="W40" s="8" t="s">
        <v>349</v>
      </c>
      <c r="X40" s="797" t="s">
        <v>349</v>
      </c>
      <c r="Y40" s="8" t="s">
        <v>349</v>
      </c>
      <c r="Z40" s="8" t="s">
        <v>349</v>
      </c>
      <c r="AA40" s="798" t="s">
        <v>349</v>
      </c>
      <c r="AB40" s="2" t="s">
        <v>226</v>
      </c>
      <c r="AC40" s="17" t="s">
        <v>250</v>
      </c>
      <c r="AD40" s="77" t="s">
        <v>192</v>
      </c>
      <c r="AE40" s="668"/>
      <c r="AF40" s="668"/>
      <c r="AG40" s="668"/>
      <c r="AH40" s="668"/>
      <c r="AI40" s="668"/>
      <c r="AJ40" s="668"/>
      <c r="AK40" s="668"/>
      <c r="AL40" s="706"/>
      <c r="AM40" s="90"/>
      <c r="AN40" s="224" t="s">
        <v>226</v>
      </c>
      <c r="AO40" s="17" t="s">
        <v>250</v>
      </c>
      <c r="AP40" s="77" t="s">
        <v>192</v>
      </c>
      <c r="AQ40" s="360">
        <v>191.511626</v>
      </c>
      <c r="AR40" s="833">
        <v>0</v>
      </c>
      <c r="AS40" s="931"/>
      <c r="AT40" s="361"/>
      <c r="AV40" s="294" t="s">
        <v>226</v>
      </c>
      <c r="AW40" s="17" t="s">
        <v>250</v>
      </c>
      <c r="AX40" s="191" t="s">
        <v>141</v>
      </c>
      <c r="AY40" s="369">
        <v>151182.56879604538</v>
      </c>
      <c r="AZ40" s="369" t="s">
        <v>150</v>
      </c>
      <c r="BA40" s="369">
        <v>171229.10810047982</v>
      </c>
      <c r="BB40" s="1120" t="s">
        <v>150</v>
      </c>
      <c r="BC40" s="970" t="s">
        <v>156</v>
      </c>
      <c r="BD40" s="970" t="s">
        <v>156</v>
      </c>
      <c r="BF40" s="294" t="s">
        <v>226</v>
      </c>
      <c r="BG40" s="17" t="s">
        <v>250</v>
      </c>
      <c r="BH40" s="191" t="s">
        <v>141</v>
      </c>
      <c r="BI40" s="369" t="s">
        <v>193</v>
      </c>
      <c r="BJ40" s="369" t="s">
        <v>156</v>
      </c>
      <c r="BK40" s="369" t="s">
        <v>193</v>
      </c>
      <c r="BL40" s="370" t="s">
        <v>156</v>
      </c>
    </row>
    <row r="41" spans="1:64" s="79" customFormat="1" ht="15" customHeight="1">
      <c r="A41" s="792" t="s">
        <v>227</v>
      </c>
      <c r="B41" s="403" t="s">
        <v>272</v>
      </c>
      <c r="C41" s="1071" t="s">
        <v>34</v>
      </c>
      <c r="D41" s="1085">
        <v>62.191903</v>
      </c>
      <c r="E41" s="1034">
        <v>6863040.66</v>
      </c>
      <c r="F41" s="1034"/>
      <c r="G41" s="1034"/>
      <c r="H41" s="1034">
        <v>210.579614</v>
      </c>
      <c r="I41" s="1034">
        <v>17894991.11</v>
      </c>
      <c r="J41" s="1034"/>
      <c r="K41" s="1035"/>
      <c r="L41" s="793"/>
      <c r="M41" s="794"/>
      <c r="N41" s="685"/>
      <c r="O41" s="686"/>
      <c r="P41" s="795"/>
      <c r="Q41" s="795"/>
      <c r="R41" s="795"/>
      <c r="S41" s="796"/>
      <c r="T41" s="797" t="s">
        <v>349</v>
      </c>
      <c r="U41" s="8" t="s">
        <v>349</v>
      </c>
      <c r="V41" s="8" t="s">
        <v>349</v>
      </c>
      <c r="W41" s="8" t="s">
        <v>349</v>
      </c>
      <c r="X41" s="797" t="s">
        <v>349</v>
      </c>
      <c r="Y41" s="8" t="s">
        <v>349</v>
      </c>
      <c r="Z41" s="8" t="s">
        <v>349</v>
      </c>
      <c r="AA41" s="798" t="s">
        <v>349</v>
      </c>
      <c r="AB41" s="2" t="s">
        <v>227</v>
      </c>
      <c r="AC41" s="17" t="s">
        <v>272</v>
      </c>
      <c r="AD41" s="77" t="s">
        <v>192</v>
      </c>
      <c r="AE41" s="668"/>
      <c r="AF41" s="668"/>
      <c r="AG41" s="668"/>
      <c r="AH41" s="668"/>
      <c r="AI41" s="668"/>
      <c r="AJ41" s="668"/>
      <c r="AK41" s="668"/>
      <c r="AL41" s="706"/>
      <c r="AM41" s="90"/>
      <c r="AN41" s="224" t="s">
        <v>227</v>
      </c>
      <c r="AO41" s="17" t="s">
        <v>272</v>
      </c>
      <c r="AP41" s="77" t="s">
        <v>192</v>
      </c>
      <c r="AQ41" s="371">
        <v>-147.911711</v>
      </c>
      <c r="AR41" s="833">
        <v>0</v>
      </c>
      <c r="AS41" s="931"/>
      <c r="AT41" s="361"/>
      <c r="AV41" s="294" t="s">
        <v>227</v>
      </c>
      <c r="AW41" s="17" t="s">
        <v>272</v>
      </c>
      <c r="AX41" s="191" t="s">
        <v>141</v>
      </c>
      <c r="AY41" s="369">
        <v>110352.63963542006</v>
      </c>
      <c r="AZ41" s="369" t="s">
        <v>150</v>
      </c>
      <c r="BA41" s="369">
        <v>84979.69376085949</v>
      </c>
      <c r="BB41" s="1120" t="s">
        <v>150</v>
      </c>
      <c r="BC41" s="970" t="s">
        <v>156</v>
      </c>
      <c r="BD41" s="970" t="s">
        <v>156</v>
      </c>
      <c r="BF41" s="294" t="s">
        <v>227</v>
      </c>
      <c r="BG41" s="17" t="s">
        <v>272</v>
      </c>
      <c r="BH41" s="191" t="s">
        <v>141</v>
      </c>
      <c r="BI41" s="369" t="s">
        <v>193</v>
      </c>
      <c r="BJ41" s="369" t="s">
        <v>156</v>
      </c>
      <c r="BK41" s="369" t="s">
        <v>193</v>
      </c>
      <c r="BL41" s="370" t="s">
        <v>156</v>
      </c>
    </row>
    <row r="42" spans="1:64" s="79" customFormat="1" ht="15" customHeight="1">
      <c r="A42" s="808" t="s">
        <v>228</v>
      </c>
      <c r="B42" s="410" t="s">
        <v>92</v>
      </c>
      <c r="C42" s="1069" t="s">
        <v>34</v>
      </c>
      <c r="D42" s="1085">
        <v>19.553333</v>
      </c>
      <c r="E42" s="1034">
        <v>793714.6</v>
      </c>
      <c r="F42" s="1034"/>
      <c r="G42" s="1034"/>
      <c r="H42" s="1034">
        <v>0.009262</v>
      </c>
      <c r="I42" s="1034">
        <v>7890.8</v>
      </c>
      <c r="J42" s="1034"/>
      <c r="K42" s="1035"/>
      <c r="L42" s="793"/>
      <c r="M42" s="794"/>
      <c r="N42" s="685"/>
      <c r="O42" s="686"/>
      <c r="P42" s="795"/>
      <c r="Q42" s="795"/>
      <c r="R42" s="795"/>
      <c r="S42" s="796"/>
      <c r="T42" s="797" t="s">
        <v>349</v>
      </c>
      <c r="U42" s="8" t="s">
        <v>349</v>
      </c>
      <c r="V42" s="8" t="s">
        <v>349</v>
      </c>
      <c r="W42" s="8" t="s">
        <v>349</v>
      </c>
      <c r="X42" s="797" t="s">
        <v>349</v>
      </c>
      <c r="Y42" s="8" t="s">
        <v>349</v>
      </c>
      <c r="Z42" s="8" t="s">
        <v>349</v>
      </c>
      <c r="AA42" s="798" t="s">
        <v>349</v>
      </c>
      <c r="AB42" s="3" t="s">
        <v>228</v>
      </c>
      <c r="AC42" s="20" t="s">
        <v>92</v>
      </c>
      <c r="AD42" s="77" t="s">
        <v>192</v>
      </c>
      <c r="AE42" s="671"/>
      <c r="AF42" s="671"/>
      <c r="AG42" s="671"/>
      <c r="AH42" s="671"/>
      <c r="AI42" s="671"/>
      <c r="AJ42" s="671"/>
      <c r="AK42" s="671"/>
      <c r="AL42" s="707"/>
      <c r="AM42" s="90"/>
      <c r="AN42" s="223" t="s">
        <v>228</v>
      </c>
      <c r="AO42" s="20" t="s">
        <v>92</v>
      </c>
      <c r="AP42" s="77" t="s">
        <v>192</v>
      </c>
      <c r="AQ42" s="371">
        <v>19.544071</v>
      </c>
      <c r="AR42" s="833">
        <v>0</v>
      </c>
      <c r="AS42" s="931"/>
      <c r="AT42" s="361"/>
      <c r="AV42" s="295" t="s">
        <v>228</v>
      </c>
      <c r="AW42" s="196" t="s">
        <v>92</v>
      </c>
      <c r="AX42" s="191" t="s">
        <v>141</v>
      </c>
      <c r="AY42" s="369">
        <v>40592.29186144378</v>
      </c>
      <c r="AZ42" s="369" t="s">
        <v>150</v>
      </c>
      <c r="BA42" s="369">
        <v>851954.2215504212</v>
      </c>
      <c r="BB42" s="1120" t="s">
        <v>150</v>
      </c>
      <c r="BC42" s="970" t="s">
        <v>156</v>
      </c>
      <c r="BD42" s="970" t="s">
        <v>156</v>
      </c>
      <c r="BF42" s="295" t="s">
        <v>228</v>
      </c>
      <c r="BG42" s="196" t="s">
        <v>92</v>
      </c>
      <c r="BH42" s="191" t="s">
        <v>141</v>
      </c>
      <c r="BI42" s="369" t="s">
        <v>193</v>
      </c>
      <c r="BJ42" s="369" t="s">
        <v>156</v>
      </c>
      <c r="BK42" s="369" t="s">
        <v>193</v>
      </c>
      <c r="BL42" s="370" t="s">
        <v>156</v>
      </c>
    </row>
    <row r="43" spans="1:64" s="357" customFormat="1" ht="15" customHeight="1">
      <c r="A43" s="829">
        <v>7</v>
      </c>
      <c r="B43" s="405" t="s">
        <v>252</v>
      </c>
      <c r="C43" s="1074" t="s">
        <v>301</v>
      </c>
      <c r="D43" s="1090">
        <v>106.294452</v>
      </c>
      <c r="E43" s="1032">
        <v>16932313.709999997</v>
      </c>
      <c r="F43" s="1032">
        <v>131.11598</v>
      </c>
      <c r="G43" s="1032">
        <v>21824920.761</v>
      </c>
      <c r="H43" s="1032">
        <v>24.876593999999997</v>
      </c>
      <c r="I43" s="1032">
        <v>817064.48</v>
      </c>
      <c r="J43" s="1032">
        <v>23.892905000000003</v>
      </c>
      <c r="K43" s="1033">
        <v>2467171.917</v>
      </c>
      <c r="L43" s="800" t="s">
        <v>349</v>
      </c>
      <c r="M43" s="801" t="s">
        <v>349</v>
      </c>
      <c r="N43" s="802" t="s">
        <v>349</v>
      </c>
      <c r="O43" s="803" t="s">
        <v>349</v>
      </c>
      <c r="P43" s="804" t="s">
        <v>349</v>
      </c>
      <c r="Q43" s="804" t="s">
        <v>349</v>
      </c>
      <c r="R43" s="804" t="s">
        <v>349</v>
      </c>
      <c r="S43" s="805" t="s">
        <v>349</v>
      </c>
      <c r="T43" s="787" t="s">
        <v>349</v>
      </c>
      <c r="U43" s="662" t="s">
        <v>349</v>
      </c>
      <c r="V43" s="662" t="s">
        <v>349</v>
      </c>
      <c r="W43" s="662" t="s">
        <v>349</v>
      </c>
      <c r="X43" s="787" t="s">
        <v>349</v>
      </c>
      <c r="Y43" s="662" t="s">
        <v>349</v>
      </c>
      <c r="Z43" s="662" t="s">
        <v>349</v>
      </c>
      <c r="AA43" s="788" t="s">
        <v>349</v>
      </c>
      <c r="AB43" s="4">
        <v>7</v>
      </c>
      <c r="AC43" s="16" t="s">
        <v>252</v>
      </c>
      <c r="AD43" s="77" t="s">
        <v>301</v>
      </c>
      <c r="AE43" s="806">
        <v>0</v>
      </c>
      <c r="AF43" s="806">
        <v>0</v>
      </c>
      <c r="AG43" s="806">
        <v>1.4210854715202004E-14</v>
      </c>
      <c r="AH43" s="806">
        <v>0</v>
      </c>
      <c r="AI43" s="806">
        <v>-8.881784197001252E-16</v>
      </c>
      <c r="AJ43" s="806">
        <v>0</v>
      </c>
      <c r="AK43" s="806">
        <v>2.8043132713309908E-15</v>
      </c>
      <c r="AL43" s="807">
        <v>-1.9371526605027611E-10</v>
      </c>
      <c r="AM43" s="791"/>
      <c r="AN43" s="224">
        <v>7</v>
      </c>
      <c r="AO43" s="16" t="s">
        <v>252</v>
      </c>
      <c r="AP43" s="77" t="s">
        <v>301</v>
      </c>
      <c r="AQ43" s="373">
        <v>81.41785800000001</v>
      </c>
      <c r="AR43" s="833">
        <v>107.22307500000001</v>
      </c>
      <c r="AS43" s="931"/>
      <c r="AT43" s="361"/>
      <c r="AV43" s="297">
        <v>7</v>
      </c>
      <c r="AW43" s="812" t="s">
        <v>252</v>
      </c>
      <c r="AX43" s="185" t="s">
        <v>142</v>
      </c>
      <c r="AY43" s="365">
        <v>159296.3074874312</v>
      </c>
      <c r="AZ43" s="365">
        <v>166455.07863343583</v>
      </c>
      <c r="BA43" s="365">
        <v>32844.70856420296</v>
      </c>
      <c r="BB43" s="1117">
        <v>103259.60434698082</v>
      </c>
      <c r="BC43" s="970" t="s">
        <v>351</v>
      </c>
      <c r="BD43" s="970" t="s">
        <v>156</v>
      </c>
      <c r="BF43" s="297">
        <v>7</v>
      </c>
      <c r="BG43" s="812" t="s">
        <v>252</v>
      </c>
      <c r="BH43" s="185" t="s">
        <v>142</v>
      </c>
      <c r="BI43" s="365" t="s">
        <v>193</v>
      </c>
      <c r="BJ43" s="365" t="s">
        <v>193</v>
      </c>
      <c r="BK43" s="365" t="s">
        <v>193</v>
      </c>
      <c r="BL43" s="366" t="s">
        <v>193</v>
      </c>
    </row>
    <row r="44" spans="1:64" s="79" customFormat="1" ht="15" customHeight="1" thickBot="1">
      <c r="A44" s="830" t="s">
        <v>165</v>
      </c>
      <c r="B44" s="415" t="s">
        <v>251</v>
      </c>
      <c r="C44" s="1075" t="s">
        <v>301</v>
      </c>
      <c r="D44" s="1085">
        <v>0.11586</v>
      </c>
      <c r="E44" s="1034">
        <v>16909.72</v>
      </c>
      <c r="F44" s="1034">
        <v>0.17333</v>
      </c>
      <c r="G44" s="1034">
        <v>25738.645</v>
      </c>
      <c r="H44" s="1034">
        <v>0</v>
      </c>
      <c r="I44" s="1034">
        <v>0</v>
      </c>
      <c r="J44" s="1034">
        <v>0</v>
      </c>
      <c r="K44" s="1035">
        <v>0</v>
      </c>
      <c r="L44" s="793"/>
      <c r="M44" s="794"/>
      <c r="N44" s="685"/>
      <c r="O44" s="686"/>
      <c r="P44" s="795"/>
      <c r="Q44" s="795"/>
      <c r="R44" s="795"/>
      <c r="S44" s="796"/>
      <c r="T44" s="797" t="s">
        <v>349</v>
      </c>
      <c r="U44" s="8" t="s">
        <v>349</v>
      </c>
      <c r="V44" s="8" t="s">
        <v>349</v>
      </c>
      <c r="W44" s="8" t="s">
        <v>349</v>
      </c>
      <c r="X44" s="797" t="s">
        <v>349</v>
      </c>
      <c r="Y44" s="8" t="s">
        <v>349</v>
      </c>
      <c r="Z44" s="8" t="s">
        <v>349</v>
      </c>
      <c r="AA44" s="798" t="s">
        <v>349</v>
      </c>
      <c r="AB44" s="4" t="s">
        <v>165</v>
      </c>
      <c r="AC44" s="19" t="s">
        <v>251</v>
      </c>
      <c r="AD44" s="77" t="s">
        <v>301</v>
      </c>
      <c r="AE44" s="668"/>
      <c r="AF44" s="668"/>
      <c r="AG44" s="668"/>
      <c r="AH44" s="668"/>
      <c r="AI44" s="668"/>
      <c r="AJ44" s="668"/>
      <c r="AK44" s="668"/>
      <c r="AL44" s="706"/>
      <c r="AM44" s="90"/>
      <c r="AN44" s="224" t="s">
        <v>165</v>
      </c>
      <c r="AO44" s="19" t="s">
        <v>251</v>
      </c>
      <c r="AP44" s="77" t="s">
        <v>301</v>
      </c>
      <c r="AQ44" s="360">
        <v>0.11586</v>
      </c>
      <c r="AR44" s="833">
        <v>0.17333</v>
      </c>
      <c r="AS44" s="931"/>
      <c r="AT44" s="361"/>
      <c r="AV44" s="297">
        <v>7.1</v>
      </c>
      <c r="AW44" s="23" t="s">
        <v>251</v>
      </c>
      <c r="AX44" s="199" t="s">
        <v>142</v>
      </c>
      <c r="AY44" s="374">
        <v>145949.59433799415</v>
      </c>
      <c r="AZ44" s="374">
        <v>148495.0383661224</v>
      </c>
      <c r="BA44" s="374">
        <v>0</v>
      </c>
      <c r="BB44" s="1121">
        <v>0</v>
      </c>
      <c r="BC44" s="970" t="s">
        <v>351</v>
      </c>
      <c r="BD44" s="970" t="s">
        <v>351</v>
      </c>
      <c r="BF44" s="297">
        <v>7.1</v>
      </c>
      <c r="BG44" s="23" t="s">
        <v>251</v>
      </c>
      <c r="BH44" s="199" t="s">
        <v>142</v>
      </c>
      <c r="BI44" s="374" t="s">
        <v>193</v>
      </c>
      <c r="BJ44" s="374" t="s">
        <v>193</v>
      </c>
      <c r="BK44" s="374" t="s">
        <v>193</v>
      </c>
      <c r="BL44" s="375" t="s">
        <v>193</v>
      </c>
    </row>
    <row r="45" spans="1:64" s="79" customFormat="1" ht="15" customHeight="1" thickBot="1">
      <c r="A45" s="830" t="s">
        <v>166</v>
      </c>
      <c r="B45" s="415" t="s">
        <v>253</v>
      </c>
      <c r="C45" s="1076" t="s">
        <v>301</v>
      </c>
      <c r="D45" s="1085">
        <v>0.159267</v>
      </c>
      <c r="E45" s="1034">
        <v>111385.62</v>
      </c>
      <c r="F45" s="1034">
        <v>6.160323</v>
      </c>
      <c r="G45" s="1034">
        <v>807799.352</v>
      </c>
      <c r="H45" s="1034">
        <v>22.576824</v>
      </c>
      <c r="I45" s="1034">
        <v>451726.3</v>
      </c>
      <c r="J45" s="1034">
        <v>9.913554</v>
      </c>
      <c r="K45" s="1035">
        <v>209361.367</v>
      </c>
      <c r="L45" s="793"/>
      <c r="M45" s="794"/>
      <c r="N45" s="685"/>
      <c r="O45" s="686"/>
      <c r="P45" s="795"/>
      <c r="Q45" s="795"/>
      <c r="R45" s="795"/>
      <c r="S45" s="796"/>
      <c r="T45" s="797" t="s">
        <v>349</v>
      </c>
      <c r="U45" s="8" t="s">
        <v>349</v>
      </c>
      <c r="V45" s="8" t="s">
        <v>349</v>
      </c>
      <c r="W45" s="8" t="s">
        <v>349</v>
      </c>
      <c r="X45" s="797" t="s">
        <v>349</v>
      </c>
      <c r="Y45" s="8" t="s">
        <v>349</v>
      </c>
      <c r="Z45" s="8" t="s">
        <v>349</v>
      </c>
      <c r="AA45" s="798" t="s">
        <v>349</v>
      </c>
      <c r="AB45" s="4" t="s">
        <v>166</v>
      </c>
      <c r="AC45" s="19" t="s">
        <v>253</v>
      </c>
      <c r="AD45" s="77" t="s">
        <v>301</v>
      </c>
      <c r="AE45" s="668"/>
      <c r="AF45" s="668"/>
      <c r="AG45" s="668"/>
      <c r="AH45" s="668"/>
      <c r="AI45" s="668"/>
      <c r="AJ45" s="668"/>
      <c r="AK45" s="668"/>
      <c r="AL45" s="706"/>
      <c r="AM45" s="90"/>
      <c r="AN45" s="224" t="s">
        <v>166</v>
      </c>
      <c r="AO45" s="19" t="s">
        <v>253</v>
      </c>
      <c r="AP45" s="77" t="s">
        <v>301</v>
      </c>
      <c r="AQ45" s="360">
        <v>-22.417557</v>
      </c>
      <c r="AR45" s="833">
        <v>-3.7532309999999995</v>
      </c>
      <c r="AS45" s="931"/>
      <c r="AT45" s="361"/>
      <c r="AV45" s="297">
        <v>7.2</v>
      </c>
      <c r="AW45" s="23" t="s">
        <v>253</v>
      </c>
      <c r="AX45" s="200" t="s">
        <v>142</v>
      </c>
      <c r="AY45" s="376">
        <v>699364.0867222965</v>
      </c>
      <c r="AZ45" s="376">
        <v>131129.38266386357</v>
      </c>
      <c r="BA45" s="376">
        <v>20008.407737067002</v>
      </c>
      <c r="BB45" s="1122">
        <v>21118.699408910266</v>
      </c>
      <c r="BC45" s="970" t="s">
        <v>156</v>
      </c>
      <c r="BD45" s="970" t="s">
        <v>351</v>
      </c>
      <c r="BF45" s="297">
        <v>7.2</v>
      </c>
      <c r="BG45" s="23" t="s">
        <v>253</v>
      </c>
      <c r="BH45" s="200" t="s">
        <v>142</v>
      </c>
      <c r="BI45" s="376" t="s">
        <v>193</v>
      </c>
      <c r="BJ45" s="376" t="s">
        <v>193</v>
      </c>
      <c r="BK45" s="376" t="s">
        <v>193</v>
      </c>
      <c r="BL45" s="377" t="s">
        <v>193</v>
      </c>
    </row>
    <row r="46" spans="1:64" s="357" customFormat="1" ht="15" customHeight="1">
      <c r="A46" s="829" t="s">
        <v>167</v>
      </c>
      <c r="B46" s="799" t="s">
        <v>254</v>
      </c>
      <c r="C46" s="1077" t="s">
        <v>301</v>
      </c>
      <c r="D46" s="1090">
        <v>106.01932500000001</v>
      </c>
      <c r="E46" s="1032">
        <v>16804018.369999997</v>
      </c>
      <c r="F46" s="1032">
        <v>124.782327</v>
      </c>
      <c r="G46" s="1032">
        <v>20991382.764</v>
      </c>
      <c r="H46" s="1032">
        <v>2.2997699999999996</v>
      </c>
      <c r="I46" s="1032">
        <v>365338.18</v>
      </c>
      <c r="J46" s="1032">
        <v>13.97935</v>
      </c>
      <c r="K46" s="1033">
        <v>2257777.983</v>
      </c>
      <c r="L46" s="800" t="s">
        <v>349</v>
      </c>
      <c r="M46" s="801" t="s">
        <v>349</v>
      </c>
      <c r="N46" s="802" t="s">
        <v>349</v>
      </c>
      <c r="O46" s="803" t="s">
        <v>349</v>
      </c>
      <c r="P46" s="804" t="s">
        <v>349</v>
      </c>
      <c r="Q46" s="804" t="s">
        <v>349</v>
      </c>
      <c r="R46" s="804" t="s">
        <v>349</v>
      </c>
      <c r="S46" s="805" t="s">
        <v>349</v>
      </c>
      <c r="T46" s="787" t="s">
        <v>349</v>
      </c>
      <c r="U46" s="662" t="s">
        <v>349</v>
      </c>
      <c r="V46" s="662" t="s">
        <v>349</v>
      </c>
      <c r="W46" s="662" t="s">
        <v>349</v>
      </c>
      <c r="X46" s="787" t="s">
        <v>349</v>
      </c>
      <c r="Y46" s="662" t="s">
        <v>349</v>
      </c>
      <c r="Z46" s="662" t="s">
        <v>349</v>
      </c>
      <c r="AA46" s="788" t="s">
        <v>349</v>
      </c>
      <c r="AB46" s="4" t="s">
        <v>167</v>
      </c>
      <c r="AC46" s="19" t="s">
        <v>254</v>
      </c>
      <c r="AD46" s="77" t="s">
        <v>301</v>
      </c>
      <c r="AE46" s="806">
        <v>7.105427357601002E-15</v>
      </c>
      <c r="AF46" s="806">
        <v>-1.8044374883174896E-09</v>
      </c>
      <c r="AG46" s="806">
        <v>-4.218847493575595E-15</v>
      </c>
      <c r="AH46" s="806">
        <v>0</v>
      </c>
      <c r="AI46" s="806">
        <v>-2.0816681711721685E-16</v>
      </c>
      <c r="AJ46" s="806">
        <v>0</v>
      </c>
      <c r="AK46" s="806">
        <v>-3.885780586188048E-16</v>
      </c>
      <c r="AL46" s="807">
        <v>-1.8189894035458565E-11</v>
      </c>
      <c r="AM46" s="791"/>
      <c r="AN46" s="224" t="s">
        <v>167</v>
      </c>
      <c r="AO46" s="19" t="s">
        <v>254</v>
      </c>
      <c r="AP46" s="77" t="s">
        <v>301</v>
      </c>
      <c r="AQ46" s="360">
        <v>103.71955500000001</v>
      </c>
      <c r="AR46" s="833">
        <v>110.802977</v>
      </c>
      <c r="AS46" s="931"/>
      <c r="AT46" s="361"/>
      <c r="AV46" s="297">
        <v>7.3</v>
      </c>
      <c r="AW46" s="19" t="s">
        <v>254</v>
      </c>
      <c r="AX46" s="201" t="s">
        <v>142</v>
      </c>
      <c r="AY46" s="365">
        <v>158499.57892110702</v>
      </c>
      <c r="AZ46" s="365">
        <v>168224.00470220434</v>
      </c>
      <c r="BA46" s="365">
        <v>158858.57281380313</v>
      </c>
      <c r="BB46" s="1117">
        <v>161508.08034708336</v>
      </c>
      <c r="BC46" s="970" t="s">
        <v>351</v>
      </c>
      <c r="BD46" s="970" t="s">
        <v>351</v>
      </c>
      <c r="BF46" s="297">
        <v>7.3</v>
      </c>
      <c r="BG46" s="19" t="s">
        <v>254</v>
      </c>
      <c r="BH46" s="201" t="s">
        <v>142</v>
      </c>
      <c r="BI46" s="365" t="s">
        <v>193</v>
      </c>
      <c r="BJ46" s="365" t="s">
        <v>193</v>
      </c>
      <c r="BK46" s="365" t="s">
        <v>193</v>
      </c>
      <c r="BL46" s="366" t="s">
        <v>193</v>
      </c>
    </row>
    <row r="47" spans="1:64" s="79" customFormat="1" ht="15" customHeight="1">
      <c r="A47" s="830" t="s">
        <v>229</v>
      </c>
      <c r="B47" s="403" t="s">
        <v>261</v>
      </c>
      <c r="C47" s="1069" t="s">
        <v>301</v>
      </c>
      <c r="D47" s="1085">
        <v>0</v>
      </c>
      <c r="E47" s="1034">
        <v>0</v>
      </c>
      <c r="F47" s="1034">
        <v>0</v>
      </c>
      <c r="G47" s="1034">
        <v>0</v>
      </c>
      <c r="H47" s="1034">
        <v>0</v>
      </c>
      <c r="I47" s="1034">
        <v>0</v>
      </c>
      <c r="J47" s="1034">
        <v>0</v>
      </c>
      <c r="K47" s="1035">
        <v>0</v>
      </c>
      <c r="L47" s="793"/>
      <c r="M47" s="794"/>
      <c r="N47" s="685"/>
      <c r="O47" s="686"/>
      <c r="P47" s="795"/>
      <c r="Q47" s="795"/>
      <c r="R47" s="795"/>
      <c r="S47" s="796"/>
      <c r="T47" s="797" t="s">
        <v>349</v>
      </c>
      <c r="U47" s="8" t="s">
        <v>349</v>
      </c>
      <c r="V47" s="8" t="s">
        <v>349</v>
      </c>
      <c r="W47" s="8" t="s">
        <v>349</v>
      </c>
      <c r="X47" s="797" t="s">
        <v>349</v>
      </c>
      <c r="Y47" s="8" t="s">
        <v>349</v>
      </c>
      <c r="Z47" s="8" t="s">
        <v>349</v>
      </c>
      <c r="AA47" s="798" t="s">
        <v>349</v>
      </c>
      <c r="AB47" s="4" t="s">
        <v>229</v>
      </c>
      <c r="AC47" s="17" t="s">
        <v>261</v>
      </c>
      <c r="AD47" s="77" t="s">
        <v>301</v>
      </c>
      <c r="AE47" s="668"/>
      <c r="AF47" s="668"/>
      <c r="AG47" s="668"/>
      <c r="AH47" s="668"/>
      <c r="AI47" s="668"/>
      <c r="AJ47" s="668"/>
      <c r="AK47" s="668"/>
      <c r="AL47" s="706"/>
      <c r="AM47" s="90"/>
      <c r="AN47" s="224" t="s">
        <v>229</v>
      </c>
      <c r="AO47" s="17" t="s">
        <v>261</v>
      </c>
      <c r="AP47" s="77" t="s">
        <v>301</v>
      </c>
      <c r="AQ47" s="360">
        <v>0</v>
      </c>
      <c r="AR47" s="833">
        <v>0</v>
      </c>
      <c r="AS47" s="931"/>
      <c r="AT47" s="361"/>
      <c r="AV47" s="297" t="s">
        <v>229</v>
      </c>
      <c r="AW47" s="17" t="s">
        <v>261</v>
      </c>
      <c r="AX47" s="193" t="s">
        <v>142</v>
      </c>
      <c r="AY47" s="369">
        <v>0</v>
      </c>
      <c r="AZ47" s="369">
        <v>0</v>
      </c>
      <c r="BA47" s="369">
        <v>0</v>
      </c>
      <c r="BB47" s="1120">
        <v>0</v>
      </c>
      <c r="BC47" s="970" t="s">
        <v>351</v>
      </c>
      <c r="BD47" s="970" t="s">
        <v>351</v>
      </c>
      <c r="BF47" s="297" t="s">
        <v>229</v>
      </c>
      <c r="BG47" s="17" t="s">
        <v>261</v>
      </c>
      <c r="BH47" s="193" t="s">
        <v>142</v>
      </c>
      <c r="BI47" s="369" t="s">
        <v>193</v>
      </c>
      <c r="BJ47" s="369" t="s">
        <v>193</v>
      </c>
      <c r="BK47" s="369" t="s">
        <v>193</v>
      </c>
      <c r="BL47" s="370" t="s">
        <v>193</v>
      </c>
    </row>
    <row r="48" spans="1:64" s="79" customFormat="1" ht="15" customHeight="1">
      <c r="A48" s="830" t="s">
        <v>230</v>
      </c>
      <c r="B48" s="403" t="s">
        <v>255</v>
      </c>
      <c r="C48" s="1069" t="s">
        <v>301</v>
      </c>
      <c r="D48" s="1085">
        <v>105.145189</v>
      </c>
      <c r="E48" s="1034">
        <v>16427513.54</v>
      </c>
      <c r="F48" s="1034">
        <v>124.033406</v>
      </c>
      <c r="G48" s="1034">
        <v>20665347.891</v>
      </c>
      <c r="H48" s="1034">
        <v>2.19907</v>
      </c>
      <c r="I48" s="1034">
        <v>354594.12</v>
      </c>
      <c r="J48" s="1034">
        <v>13.867506</v>
      </c>
      <c r="K48" s="1035">
        <v>2248370.378</v>
      </c>
      <c r="L48" s="793"/>
      <c r="M48" s="794"/>
      <c r="N48" s="685"/>
      <c r="O48" s="686"/>
      <c r="P48" s="795"/>
      <c r="Q48" s="795"/>
      <c r="R48" s="795"/>
      <c r="S48" s="796"/>
      <c r="T48" s="797" t="s">
        <v>349</v>
      </c>
      <c r="U48" s="8" t="s">
        <v>349</v>
      </c>
      <c r="V48" s="8" t="s">
        <v>349</v>
      </c>
      <c r="W48" s="8" t="s">
        <v>349</v>
      </c>
      <c r="X48" s="797" t="s">
        <v>349</v>
      </c>
      <c r="Y48" s="8" t="s">
        <v>349</v>
      </c>
      <c r="Z48" s="8" t="s">
        <v>349</v>
      </c>
      <c r="AA48" s="798" t="s">
        <v>349</v>
      </c>
      <c r="AB48" s="4" t="s">
        <v>230</v>
      </c>
      <c r="AC48" s="17" t="s">
        <v>255</v>
      </c>
      <c r="AD48" s="77" t="s">
        <v>301</v>
      </c>
      <c r="AE48" s="668"/>
      <c r="AF48" s="668"/>
      <c r="AG48" s="668"/>
      <c r="AH48" s="668"/>
      <c r="AI48" s="668"/>
      <c r="AJ48" s="668"/>
      <c r="AK48" s="668"/>
      <c r="AL48" s="706"/>
      <c r="AM48" s="90"/>
      <c r="AN48" s="224" t="s">
        <v>230</v>
      </c>
      <c r="AO48" s="17" t="s">
        <v>255</v>
      </c>
      <c r="AP48" s="77" t="s">
        <v>301</v>
      </c>
      <c r="AQ48" s="360">
        <v>102.946119</v>
      </c>
      <c r="AR48" s="833">
        <v>110.1659</v>
      </c>
      <c r="AS48" s="931"/>
      <c r="AT48" s="361"/>
      <c r="AV48" s="297" t="s">
        <v>230</v>
      </c>
      <c r="AW48" s="17" t="s">
        <v>255</v>
      </c>
      <c r="AX48" s="193" t="s">
        <v>142</v>
      </c>
      <c r="AY48" s="369">
        <v>156236.47354897045</v>
      </c>
      <c r="AZ48" s="369">
        <v>166611.1457988987</v>
      </c>
      <c r="BA48" s="369">
        <v>161247.3090897516</v>
      </c>
      <c r="BB48" s="1120">
        <v>162132.28088742128</v>
      </c>
      <c r="BC48" s="970" t="s">
        <v>351</v>
      </c>
      <c r="BD48" s="970" t="s">
        <v>351</v>
      </c>
      <c r="BF48" s="297" t="s">
        <v>230</v>
      </c>
      <c r="BG48" s="17" t="s">
        <v>255</v>
      </c>
      <c r="BH48" s="193" t="s">
        <v>142</v>
      </c>
      <c r="BI48" s="369" t="s">
        <v>193</v>
      </c>
      <c r="BJ48" s="369" t="s">
        <v>193</v>
      </c>
      <c r="BK48" s="369" t="s">
        <v>193</v>
      </c>
      <c r="BL48" s="370" t="s">
        <v>193</v>
      </c>
    </row>
    <row r="49" spans="1:64" s="79" customFormat="1" ht="15" customHeight="1">
      <c r="A49" s="830" t="s">
        <v>231</v>
      </c>
      <c r="B49" s="403" t="s">
        <v>262</v>
      </c>
      <c r="C49" s="1069" t="s">
        <v>301</v>
      </c>
      <c r="D49" s="1085">
        <v>0</v>
      </c>
      <c r="E49" s="1034">
        <v>0</v>
      </c>
      <c r="F49" s="1034">
        <v>0</v>
      </c>
      <c r="G49" s="1034">
        <v>0</v>
      </c>
      <c r="H49" s="1034">
        <v>0</v>
      </c>
      <c r="I49" s="1034">
        <v>0</v>
      </c>
      <c r="J49" s="1034">
        <v>0</v>
      </c>
      <c r="K49" s="1035">
        <v>0</v>
      </c>
      <c r="L49" s="793"/>
      <c r="M49" s="794"/>
      <c r="N49" s="685"/>
      <c r="O49" s="686"/>
      <c r="P49" s="795"/>
      <c r="Q49" s="795"/>
      <c r="R49" s="795"/>
      <c r="S49" s="796"/>
      <c r="T49" s="797" t="s">
        <v>349</v>
      </c>
      <c r="U49" s="8" t="s">
        <v>349</v>
      </c>
      <c r="V49" s="8" t="s">
        <v>349</v>
      </c>
      <c r="W49" s="8" t="s">
        <v>349</v>
      </c>
      <c r="X49" s="797" t="s">
        <v>349</v>
      </c>
      <c r="Y49" s="8" t="s">
        <v>349</v>
      </c>
      <c r="Z49" s="8" t="s">
        <v>349</v>
      </c>
      <c r="AA49" s="798" t="s">
        <v>349</v>
      </c>
      <c r="AB49" s="4" t="s">
        <v>231</v>
      </c>
      <c r="AC49" s="17" t="s">
        <v>262</v>
      </c>
      <c r="AD49" s="77" t="s">
        <v>301</v>
      </c>
      <c r="AE49" s="668"/>
      <c r="AF49" s="668"/>
      <c r="AG49" s="668"/>
      <c r="AH49" s="668"/>
      <c r="AI49" s="668"/>
      <c r="AJ49" s="668"/>
      <c r="AK49" s="668"/>
      <c r="AL49" s="706"/>
      <c r="AM49" s="90"/>
      <c r="AN49" s="224" t="s">
        <v>231</v>
      </c>
      <c r="AO49" s="17" t="s">
        <v>262</v>
      </c>
      <c r="AP49" s="77" t="s">
        <v>301</v>
      </c>
      <c r="AQ49" s="371">
        <v>0</v>
      </c>
      <c r="AR49" s="833">
        <v>0</v>
      </c>
      <c r="AS49" s="931"/>
      <c r="AT49" s="361"/>
      <c r="AV49" s="297" t="s">
        <v>231</v>
      </c>
      <c r="AW49" s="17" t="s">
        <v>262</v>
      </c>
      <c r="AX49" s="193" t="s">
        <v>142</v>
      </c>
      <c r="AY49" s="369">
        <v>0</v>
      </c>
      <c r="AZ49" s="369">
        <v>0</v>
      </c>
      <c r="BA49" s="369">
        <v>0</v>
      </c>
      <c r="BB49" s="1120">
        <v>0</v>
      </c>
      <c r="BC49" s="970" t="s">
        <v>351</v>
      </c>
      <c r="BD49" s="970" t="s">
        <v>351</v>
      </c>
      <c r="BF49" s="297" t="s">
        <v>231</v>
      </c>
      <c r="BG49" s="17" t="s">
        <v>262</v>
      </c>
      <c r="BH49" s="193" t="s">
        <v>142</v>
      </c>
      <c r="BI49" s="369" t="s">
        <v>193</v>
      </c>
      <c r="BJ49" s="369" t="s">
        <v>193</v>
      </c>
      <c r="BK49" s="369" t="s">
        <v>193</v>
      </c>
      <c r="BL49" s="370" t="s">
        <v>193</v>
      </c>
    </row>
    <row r="50" spans="1:64" s="79" customFormat="1" ht="15" customHeight="1" thickBot="1">
      <c r="A50" s="830" t="s">
        <v>232</v>
      </c>
      <c r="B50" s="408" t="s">
        <v>256</v>
      </c>
      <c r="C50" s="1069" t="s">
        <v>301</v>
      </c>
      <c r="D50" s="1085">
        <v>0.874136</v>
      </c>
      <c r="E50" s="1034">
        <v>376504.83</v>
      </c>
      <c r="F50" s="1034">
        <v>0.748921</v>
      </c>
      <c r="G50" s="1034">
        <v>326034.873</v>
      </c>
      <c r="H50" s="1034">
        <v>0.1007</v>
      </c>
      <c r="I50" s="1034">
        <v>10744.06</v>
      </c>
      <c r="J50" s="1034">
        <v>0.111844</v>
      </c>
      <c r="K50" s="1035">
        <v>9407.605</v>
      </c>
      <c r="L50" s="793"/>
      <c r="M50" s="794"/>
      <c r="N50" s="685"/>
      <c r="O50" s="686"/>
      <c r="P50" s="795"/>
      <c r="Q50" s="795"/>
      <c r="R50" s="795"/>
      <c r="S50" s="796"/>
      <c r="T50" s="797" t="s">
        <v>349</v>
      </c>
      <c r="U50" s="8" t="s">
        <v>349</v>
      </c>
      <c r="V50" s="8" t="s">
        <v>349</v>
      </c>
      <c r="W50" s="8" t="s">
        <v>349</v>
      </c>
      <c r="X50" s="797" t="s">
        <v>349</v>
      </c>
      <c r="Y50" s="8" t="s">
        <v>349</v>
      </c>
      <c r="Z50" s="8" t="s">
        <v>349</v>
      </c>
      <c r="AA50" s="798" t="s">
        <v>349</v>
      </c>
      <c r="AB50" s="4" t="s">
        <v>232</v>
      </c>
      <c r="AC50" s="17" t="s">
        <v>256</v>
      </c>
      <c r="AD50" s="77" t="s">
        <v>301</v>
      </c>
      <c r="AE50" s="668"/>
      <c r="AF50" s="668"/>
      <c r="AG50" s="668"/>
      <c r="AH50" s="668"/>
      <c r="AI50" s="668"/>
      <c r="AJ50" s="668"/>
      <c r="AK50" s="668"/>
      <c r="AL50" s="706"/>
      <c r="AM50" s="90"/>
      <c r="AN50" s="224" t="s">
        <v>232</v>
      </c>
      <c r="AO50" s="17" t="s">
        <v>256</v>
      </c>
      <c r="AP50" s="77" t="s">
        <v>301</v>
      </c>
      <c r="AQ50" s="360">
        <v>0.773436</v>
      </c>
      <c r="AR50" s="833">
        <v>0.6370769999999999</v>
      </c>
      <c r="AS50" s="931"/>
      <c r="AT50" s="361"/>
      <c r="AV50" s="297" t="s">
        <v>232</v>
      </c>
      <c r="AW50" s="46" t="s">
        <v>256</v>
      </c>
      <c r="AX50" s="187" t="s">
        <v>142</v>
      </c>
      <c r="AY50" s="374">
        <v>430716.53609964583</v>
      </c>
      <c r="AZ50" s="374">
        <v>435339.4723876084</v>
      </c>
      <c r="BA50" s="374">
        <v>106693.74379344587</v>
      </c>
      <c r="BB50" s="1121">
        <v>84113.63148671364</v>
      </c>
      <c r="BC50" s="970" t="s">
        <v>351</v>
      </c>
      <c r="BD50" s="970" t="s">
        <v>351</v>
      </c>
      <c r="BF50" s="297" t="s">
        <v>232</v>
      </c>
      <c r="BG50" s="46" t="s">
        <v>256</v>
      </c>
      <c r="BH50" s="187" t="s">
        <v>142</v>
      </c>
      <c r="BI50" s="374" t="s">
        <v>193</v>
      </c>
      <c r="BJ50" s="374" t="s">
        <v>193</v>
      </c>
      <c r="BK50" s="374" t="s">
        <v>193</v>
      </c>
      <c r="BL50" s="375" t="s">
        <v>193</v>
      </c>
    </row>
    <row r="51" spans="1:64" s="79" customFormat="1" ht="15" customHeight="1">
      <c r="A51" s="815" t="s">
        <v>168</v>
      </c>
      <c r="B51" s="415" t="s">
        <v>257</v>
      </c>
      <c r="C51" s="1076" t="s">
        <v>301</v>
      </c>
      <c r="D51" s="1085">
        <v>0</v>
      </c>
      <c r="E51" s="1034">
        <v>0</v>
      </c>
      <c r="F51" s="1034">
        <v>0</v>
      </c>
      <c r="G51" s="1034">
        <v>0</v>
      </c>
      <c r="H51" s="1034">
        <v>0</v>
      </c>
      <c r="I51" s="1034">
        <v>0</v>
      </c>
      <c r="J51" s="1034">
        <v>1E-06</v>
      </c>
      <c r="K51" s="1035">
        <v>32.567</v>
      </c>
      <c r="L51" s="793"/>
      <c r="M51" s="794"/>
      <c r="N51" s="685"/>
      <c r="O51" s="686"/>
      <c r="P51" s="795"/>
      <c r="Q51" s="795"/>
      <c r="R51" s="795"/>
      <c r="S51" s="796"/>
      <c r="T51" s="797" t="s">
        <v>349</v>
      </c>
      <c r="U51" s="8" t="s">
        <v>349</v>
      </c>
      <c r="V51" s="8" t="s">
        <v>349</v>
      </c>
      <c r="W51" s="8" t="s">
        <v>349</v>
      </c>
      <c r="X51" s="797" t="s">
        <v>349</v>
      </c>
      <c r="Y51" s="8" t="s">
        <v>349</v>
      </c>
      <c r="Z51" s="8" t="s">
        <v>349</v>
      </c>
      <c r="AA51" s="798" t="s">
        <v>349</v>
      </c>
      <c r="AB51" s="4" t="s">
        <v>168</v>
      </c>
      <c r="AC51" s="19" t="s">
        <v>257</v>
      </c>
      <c r="AD51" s="77" t="s">
        <v>301</v>
      </c>
      <c r="AE51" s="671"/>
      <c r="AF51" s="671"/>
      <c r="AG51" s="671"/>
      <c r="AH51" s="671"/>
      <c r="AI51" s="671"/>
      <c r="AJ51" s="671"/>
      <c r="AK51" s="671"/>
      <c r="AL51" s="707"/>
      <c r="AM51" s="90"/>
      <c r="AN51" s="223" t="s">
        <v>168</v>
      </c>
      <c r="AO51" s="19" t="s">
        <v>257</v>
      </c>
      <c r="AP51" s="77" t="s">
        <v>301</v>
      </c>
      <c r="AQ51" s="371">
        <v>0</v>
      </c>
      <c r="AR51" s="833">
        <v>-1E-06</v>
      </c>
      <c r="AS51" s="931"/>
      <c r="AT51" s="361"/>
      <c r="AV51" s="298">
        <v>7.4</v>
      </c>
      <c r="AW51" s="21" t="s">
        <v>257</v>
      </c>
      <c r="AX51" s="185" t="s">
        <v>142</v>
      </c>
      <c r="AY51" s="365">
        <v>0</v>
      </c>
      <c r="AZ51" s="365">
        <v>0</v>
      </c>
      <c r="BA51" s="365">
        <v>0</v>
      </c>
      <c r="BB51" s="1117">
        <v>32567000</v>
      </c>
      <c r="BC51" s="970" t="s">
        <v>351</v>
      </c>
      <c r="BD51" s="970" t="s">
        <v>156</v>
      </c>
      <c r="BF51" s="298">
        <v>7.4</v>
      </c>
      <c r="BG51" s="21" t="s">
        <v>257</v>
      </c>
      <c r="BH51" s="185" t="s">
        <v>142</v>
      </c>
      <c r="BI51" s="365" t="s">
        <v>193</v>
      </c>
      <c r="BJ51" s="365" t="s">
        <v>193</v>
      </c>
      <c r="BK51" s="365" t="s">
        <v>193</v>
      </c>
      <c r="BL51" s="366" t="s">
        <v>193</v>
      </c>
    </row>
    <row r="52" spans="1:64" s="357" customFormat="1" ht="15" customHeight="1">
      <c r="A52" s="829">
        <v>8</v>
      </c>
      <c r="B52" s="402" t="s">
        <v>268</v>
      </c>
      <c r="C52" s="1074" t="s">
        <v>301</v>
      </c>
      <c r="D52" s="1090">
        <v>0.616173</v>
      </c>
      <c r="E52" s="1032">
        <v>310396.99</v>
      </c>
      <c r="F52" s="1032">
        <v>1.035563</v>
      </c>
      <c r="G52" s="1032">
        <v>427017.931</v>
      </c>
      <c r="H52" s="1032">
        <v>19.185316</v>
      </c>
      <c r="I52" s="1032">
        <v>5498070.86</v>
      </c>
      <c r="J52" s="1032">
        <v>18.64346</v>
      </c>
      <c r="K52" s="1033">
        <v>5616248.601</v>
      </c>
      <c r="L52" s="800" t="s">
        <v>349</v>
      </c>
      <c r="M52" s="801" t="s">
        <v>349</v>
      </c>
      <c r="N52" s="802" t="s">
        <v>349</v>
      </c>
      <c r="O52" s="803" t="s">
        <v>349</v>
      </c>
      <c r="P52" s="804" t="s">
        <v>349</v>
      </c>
      <c r="Q52" s="804" t="s">
        <v>349</v>
      </c>
      <c r="R52" s="804" t="s">
        <v>349</v>
      </c>
      <c r="S52" s="805" t="s">
        <v>349</v>
      </c>
      <c r="T52" s="787" t="s">
        <v>349</v>
      </c>
      <c r="U52" s="662" t="s">
        <v>349</v>
      </c>
      <c r="V52" s="662" t="s">
        <v>349</v>
      </c>
      <c r="W52" s="662" t="s">
        <v>349</v>
      </c>
      <c r="X52" s="787" t="s">
        <v>349</v>
      </c>
      <c r="Y52" s="662" t="s">
        <v>349</v>
      </c>
      <c r="Z52" s="662" t="s">
        <v>349</v>
      </c>
      <c r="AA52" s="788" t="s">
        <v>349</v>
      </c>
      <c r="AB52" s="831">
        <v>8</v>
      </c>
      <c r="AC52" s="819" t="s">
        <v>268</v>
      </c>
      <c r="AD52" s="77" t="s">
        <v>301</v>
      </c>
      <c r="AE52" s="806">
        <v>0</v>
      </c>
      <c r="AF52" s="806">
        <v>0</v>
      </c>
      <c r="AG52" s="806">
        <v>0</v>
      </c>
      <c r="AH52" s="806">
        <v>0</v>
      </c>
      <c r="AI52" s="806">
        <v>-1.0408340855860843E-15</v>
      </c>
      <c r="AJ52" s="806">
        <v>7.457856554538012E-11</v>
      </c>
      <c r="AK52" s="806">
        <v>8.731080095025767E-16</v>
      </c>
      <c r="AL52" s="807">
        <v>-1.490150225436082E-10</v>
      </c>
      <c r="AM52" s="791"/>
      <c r="AN52" s="224">
        <v>8</v>
      </c>
      <c r="AO52" s="819" t="s">
        <v>268</v>
      </c>
      <c r="AP52" s="77" t="s">
        <v>301</v>
      </c>
      <c r="AQ52" s="360">
        <v>0.4308569999999996</v>
      </c>
      <c r="AR52" s="833">
        <v>5.392102999999999</v>
      </c>
      <c r="AS52" s="931"/>
      <c r="AT52" s="361"/>
      <c r="AV52" s="297">
        <v>8</v>
      </c>
      <c r="AW52" s="16" t="s">
        <v>268</v>
      </c>
      <c r="AX52" s="185" t="s">
        <v>142</v>
      </c>
      <c r="AY52" s="365">
        <v>503749.7423613174</v>
      </c>
      <c r="AZ52" s="365">
        <v>412353.4067941786</v>
      </c>
      <c r="BA52" s="365">
        <v>286577.0290153157</v>
      </c>
      <c r="BB52" s="1117">
        <v>301244.9728215685</v>
      </c>
      <c r="BC52" s="970" t="s">
        <v>351</v>
      </c>
      <c r="BD52" s="970" t="s">
        <v>351</v>
      </c>
      <c r="BF52" s="297">
        <v>8</v>
      </c>
      <c r="BG52" s="16" t="s">
        <v>268</v>
      </c>
      <c r="BH52" s="185" t="s">
        <v>142</v>
      </c>
      <c r="BI52" s="365" t="s">
        <v>193</v>
      </c>
      <c r="BJ52" s="365" t="s">
        <v>193</v>
      </c>
      <c r="BK52" s="365" t="s">
        <v>193</v>
      </c>
      <c r="BL52" s="366" t="s">
        <v>193</v>
      </c>
    </row>
    <row r="53" spans="1:64" s="79" customFormat="1" ht="15" customHeight="1">
      <c r="A53" s="822" t="s">
        <v>169</v>
      </c>
      <c r="B53" s="407" t="s">
        <v>287</v>
      </c>
      <c r="C53" s="1069" t="s">
        <v>301</v>
      </c>
      <c r="D53" s="1085">
        <v>0.468949</v>
      </c>
      <c r="E53" s="1034">
        <v>285006.68</v>
      </c>
      <c r="F53" s="1034">
        <v>0.580733</v>
      </c>
      <c r="G53" s="1034">
        <v>328145.407</v>
      </c>
      <c r="H53" s="1034">
        <v>19.075116</v>
      </c>
      <c r="I53" s="1034">
        <v>5483979.78</v>
      </c>
      <c r="J53" s="1034">
        <v>18.64292</v>
      </c>
      <c r="K53" s="1035">
        <v>5616102.136</v>
      </c>
      <c r="L53" s="793"/>
      <c r="M53" s="794"/>
      <c r="N53" s="685"/>
      <c r="O53" s="686"/>
      <c r="P53" s="795"/>
      <c r="Q53" s="795"/>
      <c r="R53" s="795"/>
      <c r="S53" s="796"/>
      <c r="T53" s="797" t="s">
        <v>349</v>
      </c>
      <c r="U53" s="8" t="s">
        <v>349</v>
      </c>
      <c r="V53" s="8" t="s">
        <v>349</v>
      </c>
      <c r="W53" s="8" t="s">
        <v>349</v>
      </c>
      <c r="X53" s="797" t="s">
        <v>349</v>
      </c>
      <c r="Y53" s="8" t="s">
        <v>349</v>
      </c>
      <c r="Z53" s="8" t="s">
        <v>349</v>
      </c>
      <c r="AA53" s="798" t="s">
        <v>349</v>
      </c>
      <c r="AB53" s="14" t="s">
        <v>169</v>
      </c>
      <c r="AC53" s="19" t="s">
        <v>287</v>
      </c>
      <c r="AD53" s="77" t="s">
        <v>301</v>
      </c>
      <c r="AE53" s="668"/>
      <c r="AF53" s="668"/>
      <c r="AG53" s="668"/>
      <c r="AH53" s="668"/>
      <c r="AI53" s="668"/>
      <c r="AJ53" s="668"/>
      <c r="AK53" s="668"/>
      <c r="AL53" s="706"/>
      <c r="AM53" s="90"/>
      <c r="AN53" s="224" t="s">
        <v>169</v>
      </c>
      <c r="AO53" s="19" t="s">
        <v>287</v>
      </c>
      <c r="AP53" s="77" t="s">
        <v>301</v>
      </c>
      <c r="AQ53" s="378">
        <v>0.3938329999999972</v>
      </c>
      <c r="AR53" s="833">
        <v>4.9378129999999985</v>
      </c>
      <c r="AS53" s="931"/>
      <c r="AT53" s="361"/>
      <c r="AV53" s="296">
        <v>8.1</v>
      </c>
      <c r="AW53" s="19" t="s">
        <v>287</v>
      </c>
      <c r="AX53" s="193" t="s">
        <v>142</v>
      </c>
      <c r="AY53" s="369">
        <v>607756.2378851431</v>
      </c>
      <c r="AZ53" s="369">
        <v>565053.8319675307</v>
      </c>
      <c r="BA53" s="369">
        <v>287493.91510908765</v>
      </c>
      <c r="BB53" s="1120">
        <v>301245.84217493824</v>
      </c>
      <c r="BC53" s="970" t="s">
        <v>351</v>
      </c>
      <c r="BD53" s="970" t="s">
        <v>351</v>
      </c>
      <c r="BF53" s="296">
        <v>8.1</v>
      </c>
      <c r="BG53" s="19" t="s">
        <v>287</v>
      </c>
      <c r="BH53" s="193" t="s">
        <v>142</v>
      </c>
      <c r="BI53" s="369" t="s">
        <v>193</v>
      </c>
      <c r="BJ53" s="369" t="s">
        <v>193</v>
      </c>
      <c r="BK53" s="369" t="s">
        <v>193</v>
      </c>
      <c r="BL53" s="370" t="s">
        <v>193</v>
      </c>
    </row>
    <row r="54" spans="1:64" s="79" customFormat="1" ht="15" customHeight="1">
      <c r="A54" s="832" t="s">
        <v>170</v>
      </c>
      <c r="B54" s="415" t="s">
        <v>270</v>
      </c>
      <c r="C54" s="1069" t="s">
        <v>301</v>
      </c>
      <c r="D54" s="1085">
        <v>0.147224</v>
      </c>
      <c r="E54" s="1034">
        <v>25390.31</v>
      </c>
      <c r="F54" s="1034">
        <v>0.45483</v>
      </c>
      <c r="G54" s="1034">
        <v>98872.524</v>
      </c>
      <c r="H54" s="1034">
        <v>0.1102</v>
      </c>
      <c r="I54" s="1034">
        <v>14091.08</v>
      </c>
      <c r="J54" s="1034">
        <v>0.00054</v>
      </c>
      <c r="K54" s="1035">
        <v>146.465</v>
      </c>
      <c r="L54" s="793"/>
      <c r="M54" s="794"/>
      <c r="N54" s="685"/>
      <c r="O54" s="686"/>
      <c r="P54" s="795"/>
      <c r="Q54" s="795"/>
      <c r="R54" s="795"/>
      <c r="S54" s="796"/>
      <c r="T54" s="797" t="s">
        <v>349</v>
      </c>
      <c r="U54" s="8" t="s">
        <v>349</v>
      </c>
      <c r="V54" s="8" t="s">
        <v>349</v>
      </c>
      <c r="W54" s="8" t="s">
        <v>349</v>
      </c>
      <c r="X54" s="797" t="s">
        <v>349</v>
      </c>
      <c r="Y54" s="8" t="s">
        <v>349</v>
      </c>
      <c r="Z54" s="8" t="s">
        <v>349</v>
      </c>
      <c r="AA54" s="798" t="s">
        <v>349</v>
      </c>
      <c r="AB54" s="15" t="s">
        <v>170</v>
      </c>
      <c r="AC54" s="21" t="s">
        <v>270</v>
      </c>
      <c r="AD54" s="77" t="s">
        <v>301</v>
      </c>
      <c r="AE54" s="668"/>
      <c r="AF54" s="668"/>
      <c r="AG54" s="668"/>
      <c r="AH54" s="668"/>
      <c r="AI54" s="668"/>
      <c r="AJ54" s="668"/>
      <c r="AK54" s="668"/>
      <c r="AL54" s="706"/>
      <c r="AM54" s="90"/>
      <c r="AN54" s="223" t="s">
        <v>170</v>
      </c>
      <c r="AO54" s="21" t="s">
        <v>270</v>
      </c>
      <c r="AP54" s="77" t="s">
        <v>301</v>
      </c>
      <c r="AQ54" s="371">
        <v>0.03702399999999999</v>
      </c>
      <c r="AR54" s="833">
        <v>0.45429</v>
      </c>
      <c r="AS54" s="931"/>
      <c r="AT54" s="361"/>
      <c r="AV54" s="299">
        <v>8.2</v>
      </c>
      <c r="AW54" s="21" t="s">
        <v>270</v>
      </c>
      <c r="AX54" s="193" t="s">
        <v>142</v>
      </c>
      <c r="AY54" s="369">
        <v>172460.4004781829</v>
      </c>
      <c r="AZ54" s="369">
        <v>217383.47074731218</v>
      </c>
      <c r="BA54" s="369">
        <v>127868.23956442831</v>
      </c>
      <c r="BB54" s="1120">
        <v>271231.48148148146</v>
      </c>
      <c r="BC54" s="970" t="s">
        <v>351</v>
      </c>
      <c r="BD54" s="970" t="s">
        <v>156</v>
      </c>
      <c r="BF54" s="299">
        <v>8.2</v>
      </c>
      <c r="BG54" s="21" t="s">
        <v>270</v>
      </c>
      <c r="BH54" s="193" t="s">
        <v>142</v>
      </c>
      <c r="BI54" s="369" t="s">
        <v>193</v>
      </c>
      <c r="BJ54" s="369" t="s">
        <v>193</v>
      </c>
      <c r="BK54" s="369" t="s">
        <v>193</v>
      </c>
      <c r="BL54" s="370" t="s">
        <v>193</v>
      </c>
    </row>
    <row r="55" spans="1:64" s="79" customFormat="1" ht="15" customHeight="1">
      <c r="A55" s="809">
        <v>9</v>
      </c>
      <c r="B55" s="810" t="s">
        <v>258</v>
      </c>
      <c r="C55" s="1069" t="s">
        <v>301</v>
      </c>
      <c r="D55" s="1085">
        <v>442.55828</v>
      </c>
      <c r="E55" s="1034">
        <v>16602474.63</v>
      </c>
      <c r="F55" s="1034">
        <v>428.224812</v>
      </c>
      <c r="G55" s="1034">
        <v>16254791.745</v>
      </c>
      <c r="H55" s="1034">
        <v>159.635888</v>
      </c>
      <c r="I55" s="1034">
        <v>6000451.76</v>
      </c>
      <c r="J55" s="1034">
        <v>159.697421</v>
      </c>
      <c r="K55" s="1035">
        <v>6568327.747</v>
      </c>
      <c r="L55" s="793"/>
      <c r="M55" s="794"/>
      <c r="N55" s="685"/>
      <c r="O55" s="686"/>
      <c r="P55" s="795"/>
      <c r="Q55" s="795"/>
      <c r="R55" s="795"/>
      <c r="S55" s="796"/>
      <c r="T55" s="797" t="s">
        <v>349</v>
      </c>
      <c r="U55" s="8" t="s">
        <v>349</v>
      </c>
      <c r="V55" s="8" t="s">
        <v>349</v>
      </c>
      <c r="W55" s="8" t="s">
        <v>349</v>
      </c>
      <c r="X55" s="797" t="s">
        <v>349</v>
      </c>
      <c r="Y55" s="8" t="s">
        <v>349</v>
      </c>
      <c r="Z55" s="8" t="s">
        <v>349</v>
      </c>
      <c r="AA55" s="798" t="s">
        <v>349</v>
      </c>
      <c r="AB55" s="816">
        <v>9</v>
      </c>
      <c r="AC55" s="22" t="s">
        <v>258</v>
      </c>
      <c r="AD55" s="77" t="s">
        <v>301</v>
      </c>
      <c r="AE55" s="671"/>
      <c r="AF55" s="671"/>
      <c r="AG55" s="671"/>
      <c r="AH55" s="671"/>
      <c r="AI55" s="671"/>
      <c r="AJ55" s="671"/>
      <c r="AK55" s="671"/>
      <c r="AL55" s="707"/>
      <c r="AM55" s="90"/>
      <c r="AN55" s="223">
        <v>9</v>
      </c>
      <c r="AO55" s="22" t="s">
        <v>258</v>
      </c>
      <c r="AP55" s="77" t="s">
        <v>301</v>
      </c>
      <c r="AQ55" s="833">
        <v>282.92239200000006</v>
      </c>
      <c r="AR55" s="833">
        <v>268.52739099999997</v>
      </c>
      <c r="AS55" s="931"/>
      <c r="AT55" s="361"/>
      <c r="AV55" s="814">
        <v>9</v>
      </c>
      <c r="AW55" s="812" t="s">
        <v>258</v>
      </c>
      <c r="AX55" s="193" t="s">
        <v>142</v>
      </c>
      <c r="AY55" s="369">
        <v>37514.775748857304</v>
      </c>
      <c r="AZ55" s="369">
        <v>37958.54721514829</v>
      </c>
      <c r="BA55" s="369">
        <v>37588.36333844931</v>
      </c>
      <c r="BB55" s="1120">
        <v>41129.829811090065</v>
      </c>
      <c r="BC55" s="970" t="s">
        <v>351</v>
      </c>
      <c r="BD55" s="970" t="s">
        <v>351</v>
      </c>
      <c r="BF55" s="814">
        <v>9</v>
      </c>
      <c r="BG55" s="812" t="s">
        <v>258</v>
      </c>
      <c r="BH55" s="193" t="s">
        <v>142</v>
      </c>
      <c r="BI55" s="369" t="s">
        <v>193</v>
      </c>
      <c r="BJ55" s="369" t="s">
        <v>193</v>
      </c>
      <c r="BK55" s="369" t="s">
        <v>193</v>
      </c>
      <c r="BL55" s="370" t="s">
        <v>193</v>
      </c>
    </row>
    <row r="56" spans="1:64" s="357" customFormat="1" ht="15" customHeight="1" thickBot="1">
      <c r="A56" s="829">
        <v>10</v>
      </c>
      <c r="B56" s="405" t="s">
        <v>259</v>
      </c>
      <c r="C56" s="1078" t="s">
        <v>301</v>
      </c>
      <c r="D56" s="1090">
        <v>778.135201</v>
      </c>
      <c r="E56" s="1032">
        <v>175896567.89</v>
      </c>
      <c r="F56" s="1032">
        <v>806.6198529999999</v>
      </c>
      <c r="G56" s="1032">
        <v>258263437.709</v>
      </c>
      <c r="H56" s="1032">
        <v>653.7285449999999</v>
      </c>
      <c r="I56" s="1032">
        <v>134012715.92</v>
      </c>
      <c r="J56" s="1032">
        <v>704.3794110000001</v>
      </c>
      <c r="K56" s="1033">
        <v>139191904.189</v>
      </c>
      <c r="L56" s="800" t="s">
        <v>349</v>
      </c>
      <c r="M56" s="801" t="s">
        <v>349</v>
      </c>
      <c r="N56" s="802" t="s">
        <v>349</v>
      </c>
      <c r="O56" s="803" t="s">
        <v>349</v>
      </c>
      <c r="P56" s="804" t="s">
        <v>349</v>
      </c>
      <c r="Q56" s="804" t="s">
        <v>349</v>
      </c>
      <c r="R56" s="804" t="s">
        <v>349</v>
      </c>
      <c r="S56" s="805" t="s">
        <v>349</v>
      </c>
      <c r="T56" s="787" t="s">
        <v>349</v>
      </c>
      <c r="U56" s="662" t="s">
        <v>349</v>
      </c>
      <c r="V56" s="662" t="s">
        <v>349</v>
      </c>
      <c r="W56" s="662" t="s">
        <v>349</v>
      </c>
      <c r="X56" s="787" t="s">
        <v>349</v>
      </c>
      <c r="Y56" s="662" t="s">
        <v>349</v>
      </c>
      <c r="Z56" s="662" t="s">
        <v>349</v>
      </c>
      <c r="AA56" s="788" t="s">
        <v>349</v>
      </c>
      <c r="AB56" s="4">
        <v>10</v>
      </c>
      <c r="AC56" s="16" t="s">
        <v>259</v>
      </c>
      <c r="AD56" s="77" t="s">
        <v>301</v>
      </c>
      <c r="AE56" s="806">
        <v>4.529709940470639E-14</v>
      </c>
      <c r="AF56" s="806">
        <v>0</v>
      </c>
      <c r="AG56" s="806">
        <v>4.440892098500626E-15</v>
      </c>
      <c r="AH56" s="806">
        <v>-2.60770320892334E-08</v>
      </c>
      <c r="AI56" s="806">
        <v>3.241851231905457E-14</v>
      </c>
      <c r="AJ56" s="806">
        <v>3.725290298461914E-09</v>
      </c>
      <c r="AK56" s="806">
        <v>-2.2648549702353193E-14</v>
      </c>
      <c r="AL56" s="807">
        <v>0</v>
      </c>
      <c r="AM56" s="791"/>
      <c r="AN56" s="224">
        <v>10</v>
      </c>
      <c r="AO56" s="16" t="s">
        <v>259</v>
      </c>
      <c r="AP56" s="77" t="s">
        <v>301</v>
      </c>
      <c r="AQ56" s="833">
        <v>835.0388520000001</v>
      </c>
      <c r="AR56" s="833">
        <v>867.2404419999998</v>
      </c>
      <c r="AS56" s="931"/>
      <c r="AT56" s="361"/>
      <c r="AV56" s="297">
        <v>10</v>
      </c>
      <c r="AW56" s="834" t="s">
        <v>259</v>
      </c>
      <c r="AX56" s="187" t="s">
        <v>142</v>
      </c>
      <c r="AY56" s="374">
        <v>226048.8507189382</v>
      </c>
      <c r="AZ56" s="374">
        <v>320179.8675651987</v>
      </c>
      <c r="BA56" s="374">
        <v>204997.49773049916</v>
      </c>
      <c r="BB56" s="1121">
        <v>197609.27422820425</v>
      </c>
      <c r="BC56" s="970" t="s">
        <v>351</v>
      </c>
      <c r="BD56" s="970" t="s">
        <v>351</v>
      </c>
      <c r="BF56" s="297">
        <v>10</v>
      </c>
      <c r="BG56" s="834" t="s">
        <v>259</v>
      </c>
      <c r="BH56" s="187" t="s">
        <v>142</v>
      </c>
      <c r="BI56" s="374" t="s">
        <v>193</v>
      </c>
      <c r="BJ56" s="374" t="s">
        <v>193</v>
      </c>
      <c r="BK56" s="374" t="s">
        <v>193</v>
      </c>
      <c r="BL56" s="375" t="s">
        <v>193</v>
      </c>
    </row>
    <row r="57" spans="1:64" s="357" customFormat="1" ht="15" customHeight="1">
      <c r="A57" s="829" t="s">
        <v>171</v>
      </c>
      <c r="B57" s="799" t="s">
        <v>273</v>
      </c>
      <c r="C57" s="1077" t="s">
        <v>301</v>
      </c>
      <c r="D57" s="1090">
        <v>355.229571</v>
      </c>
      <c r="E57" s="1032">
        <v>70097732.28</v>
      </c>
      <c r="F57" s="1032">
        <v>342.71439599999997</v>
      </c>
      <c r="G57" s="1032">
        <v>71574870.474</v>
      </c>
      <c r="H57" s="1032">
        <v>16.235098</v>
      </c>
      <c r="I57" s="1032">
        <v>4400928.47</v>
      </c>
      <c r="J57" s="1032">
        <v>11.866145</v>
      </c>
      <c r="K57" s="1033">
        <v>3734928.2539999997</v>
      </c>
      <c r="L57" s="800" t="s">
        <v>349</v>
      </c>
      <c r="M57" s="801" t="s">
        <v>349</v>
      </c>
      <c r="N57" s="802" t="s">
        <v>349</v>
      </c>
      <c r="O57" s="803" t="s">
        <v>349</v>
      </c>
      <c r="P57" s="804" t="s">
        <v>349</v>
      </c>
      <c r="Q57" s="804" t="s">
        <v>349</v>
      </c>
      <c r="R57" s="804" t="s">
        <v>349</v>
      </c>
      <c r="S57" s="805" t="s">
        <v>349</v>
      </c>
      <c r="T57" s="787" t="s">
        <v>349</v>
      </c>
      <c r="U57" s="662" t="s">
        <v>349</v>
      </c>
      <c r="V57" s="662" t="s">
        <v>349</v>
      </c>
      <c r="W57" s="662" t="s">
        <v>349</v>
      </c>
      <c r="X57" s="787" t="s">
        <v>349</v>
      </c>
      <c r="Y57" s="662" t="s">
        <v>349</v>
      </c>
      <c r="Z57" s="662" t="s">
        <v>349</v>
      </c>
      <c r="AA57" s="788" t="s">
        <v>349</v>
      </c>
      <c r="AB57" s="4" t="s">
        <v>171</v>
      </c>
      <c r="AC57" s="19" t="s">
        <v>273</v>
      </c>
      <c r="AD57" s="77" t="s">
        <v>301</v>
      </c>
      <c r="AE57" s="789">
        <v>0</v>
      </c>
      <c r="AF57" s="789">
        <v>0</v>
      </c>
      <c r="AG57" s="789">
        <v>0</v>
      </c>
      <c r="AH57" s="789">
        <v>0</v>
      </c>
      <c r="AI57" s="789">
        <v>0</v>
      </c>
      <c r="AJ57" s="789">
        <v>0</v>
      </c>
      <c r="AK57" s="789">
        <v>0</v>
      </c>
      <c r="AL57" s="790">
        <v>0</v>
      </c>
      <c r="AM57" s="791"/>
      <c r="AN57" s="224" t="s">
        <v>171</v>
      </c>
      <c r="AO57" s="19" t="s">
        <v>273</v>
      </c>
      <c r="AP57" s="77" t="s">
        <v>301</v>
      </c>
      <c r="AQ57" s="360">
        <v>338.994473</v>
      </c>
      <c r="AR57" s="833">
        <v>330.84825099999995</v>
      </c>
      <c r="AS57" s="931"/>
      <c r="AT57" s="361"/>
      <c r="AV57" s="297">
        <v>10.1</v>
      </c>
      <c r="AW57" s="19" t="s">
        <v>273</v>
      </c>
      <c r="AX57" s="201" t="s">
        <v>142</v>
      </c>
      <c r="AY57" s="365">
        <v>197330.79113506572</v>
      </c>
      <c r="AZ57" s="365">
        <v>208846.9912830858</v>
      </c>
      <c r="BA57" s="365">
        <v>271074.95563007996</v>
      </c>
      <c r="BB57" s="1117">
        <v>314754.9818411961</v>
      </c>
      <c r="BC57" s="970" t="s">
        <v>351</v>
      </c>
      <c r="BD57" s="970" t="s">
        <v>351</v>
      </c>
      <c r="BF57" s="297">
        <v>10.1</v>
      </c>
      <c r="BG57" s="19" t="s">
        <v>273</v>
      </c>
      <c r="BH57" s="201" t="s">
        <v>142</v>
      </c>
      <c r="BI57" s="365" t="s">
        <v>193</v>
      </c>
      <c r="BJ57" s="365" t="s">
        <v>193</v>
      </c>
      <c r="BK57" s="365" t="s">
        <v>193</v>
      </c>
      <c r="BL57" s="366" t="s">
        <v>193</v>
      </c>
    </row>
    <row r="58" spans="1:64" s="79" customFormat="1" ht="15" customHeight="1">
      <c r="A58" s="830" t="s">
        <v>274</v>
      </c>
      <c r="B58" s="403" t="s">
        <v>260</v>
      </c>
      <c r="C58" s="1069" t="s">
        <v>301</v>
      </c>
      <c r="D58" s="1085">
        <v>95.110688</v>
      </c>
      <c r="E58" s="1034">
        <v>13931644.26</v>
      </c>
      <c r="F58" s="1034">
        <v>78.073541</v>
      </c>
      <c r="G58" s="1034">
        <v>12017426.701</v>
      </c>
      <c r="H58" s="1034">
        <v>0.005305</v>
      </c>
      <c r="I58" s="1034">
        <v>828.41</v>
      </c>
      <c r="J58" s="1034">
        <v>0</v>
      </c>
      <c r="K58" s="1035">
        <v>0</v>
      </c>
      <c r="L58" s="793"/>
      <c r="M58" s="794"/>
      <c r="N58" s="685"/>
      <c r="O58" s="686"/>
      <c r="P58" s="795"/>
      <c r="Q58" s="795"/>
      <c r="R58" s="795"/>
      <c r="S58" s="796"/>
      <c r="T58" s="797" t="s">
        <v>349</v>
      </c>
      <c r="U58" s="8" t="s">
        <v>349</v>
      </c>
      <c r="V58" s="8" t="s">
        <v>349</v>
      </c>
      <c r="W58" s="8" t="s">
        <v>349</v>
      </c>
      <c r="X58" s="797" t="s">
        <v>349</v>
      </c>
      <c r="Y58" s="8" t="s">
        <v>349</v>
      </c>
      <c r="Z58" s="8" t="s">
        <v>349</v>
      </c>
      <c r="AA58" s="798" t="s">
        <v>349</v>
      </c>
      <c r="AB58" s="4" t="s">
        <v>274</v>
      </c>
      <c r="AC58" s="17" t="s">
        <v>260</v>
      </c>
      <c r="AD58" s="77" t="s">
        <v>301</v>
      </c>
      <c r="AE58" s="668"/>
      <c r="AF58" s="668"/>
      <c r="AG58" s="668"/>
      <c r="AH58" s="668"/>
      <c r="AI58" s="668"/>
      <c r="AJ58" s="668"/>
      <c r="AK58" s="668"/>
      <c r="AL58" s="706"/>
      <c r="AM58" s="90"/>
      <c r="AN58" s="224" t="s">
        <v>274</v>
      </c>
      <c r="AO58" s="17" t="s">
        <v>260</v>
      </c>
      <c r="AP58" s="77" t="s">
        <v>301</v>
      </c>
      <c r="AQ58" s="360">
        <v>95.10538299999999</v>
      </c>
      <c r="AR58" s="833">
        <v>78.073541</v>
      </c>
      <c r="AS58" s="931"/>
      <c r="AT58" s="361"/>
      <c r="AV58" s="297" t="s">
        <v>274</v>
      </c>
      <c r="AW58" s="17" t="s">
        <v>260</v>
      </c>
      <c r="AX58" s="193" t="s">
        <v>142</v>
      </c>
      <c r="AY58" s="369">
        <v>146478.21977694033</v>
      </c>
      <c r="AZ58" s="369">
        <v>153924.44798936427</v>
      </c>
      <c r="BA58" s="369">
        <v>156156.4561734213</v>
      </c>
      <c r="BB58" s="1120">
        <v>0</v>
      </c>
      <c r="BC58" s="970" t="s">
        <v>351</v>
      </c>
      <c r="BD58" s="970" t="s">
        <v>156</v>
      </c>
      <c r="BF58" s="297" t="s">
        <v>274</v>
      </c>
      <c r="BG58" s="17" t="s">
        <v>260</v>
      </c>
      <c r="BH58" s="193" t="s">
        <v>142</v>
      </c>
      <c r="BI58" s="369" t="s">
        <v>193</v>
      </c>
      <c r="BJ58" s="369" t="s">
        <v>193</v>
      </c>
      <c r="BK58" s="369" t="s">
        <v>193</v>
      </c>
      <c r="BL58" s="370" t="s">
        <v>193</v>
      </c>
    </row>
    <row r="59" spans="1:64" s="79" customFormat="1" ht="15" customHeight="1">
      <c r="A59" s="830" t="s">
        <v>275</v>
      </c>
      <c r="B59" s="416" t="s">
        <v>276</v>
      </c>
      <c r="C59" s="1069" t="s">
        <v>301</v>
      </c>
      <c r="D59" s="1085">
        <v>53.519804</v>
      </c>
      <c r="E59" s="1034">
        <v>9563885.36</v>
      </c>
      <c r="F59" s="1034">
        <v>48.691856</v>
      </c>
      <c r="G59" s="1034">
        <v>9263897.262</v>
      </c>
      <c r="H59" s="1034">
        <v>6.404594</v>
      </c>
      <c r="I59" s="1034">
        <v>1113059.81</v>
      </c>
      <c r="J59" s="1034">
        <v>1.552906</v>
      </c>
      <c r="K59" s="1035">
        <v>353620.073</v>
      </c>
      <c r="L59" s="793"/>
      <c r="M59" s="794"/>
      <c r="N59" s="685"/>
      <c r="O59" s="686"/>
      <c r="P59" s="795"/>
      <c r="Q59" s="795"/>
      <c r="R59" s="795"/>
      <c r="S59" s="796"/>
      <c r="T59" s="797" t="s">
        <v>349</v>
      </c>
      <c r="U59" s="8" t="s">
        <v>349</v>
      </c>
      <c r="V59" s="8" t="s">
        <v>349</v>
      </c>
      <c r="W59" s="8" t="s">
        <v>349</v>
      </c>
      <c r="X59" s="797" t="s">
        <v>349</v>
      </c>
      <c r="Y59" s="8" t="s">
        <v>349</v>
      </c>
      <c r="Z59" s="8" t="s">
        <v>349</v>
      </c>
      <c r="AA59" s="798" t="s">
        <v>349</v>
      </c>
      <c r="AB59" s="4" t="s">
        <v>275</v>
      </c>
      <c r="AC59" s="17" t="s">
        <v>276</v>
      </c>
      <c r="AD59" s="77" t="s">
        <v>301</v>
      </c>
      <c r="AE59" s="668"/>
      <c r="AF59" s="668"/>
      <c r="AG59" s="668"/>
      <c r="AH59" s="668"/>
      <c r="AI59" s="668"/>
      <c r="AJ59" s="668"/>
      <c r="AK59" s="668"/>
      <c r="AL59" s="706"/>
      <c r="AM59" s="90"/>
      <c r="AN59" s="224" t="s">
        <v>275</v>
      </c>
      <c r="AO59" s="17" t="s">
        <v>276</v>
      </c>
      <c r="AP59" s="77" t="s">
        <v>301</v>
      </c>
      <c r="AQ59" s="360">
        <v>47.11521</v>
      </c>
      <c r="AR59" s="833">
        <v>47.13895</v>
      </c>
      <c r="AS59" s="931"/>
      <c r="AT59" s="361"/>
      <c r="AV59" s="297" t="s">
        <v>275</v>
      </c>
      <c r="AW59" s="32" t="s">
        <v>276</v>
      </c>
      <c r="AX59" s="193" t="s">
        <v>142</v>
      </c>
      <c r="AY59" s="369">
        <v>178698.0639914152</v>
      </c>
      <c r="AZ59" s="369">
        <v>190255.57912600416</v>
      </c>
      <c r="BA59" s="369">
        <v>173790.8460708048</v>
      </c>
      <c r="BB59" s="1120">
        <v>227715.0535834107</v>
      </c>
      <c r="BC59" s="970" t="s">
        <v>351</v>
      </c>
      <c r="BD59" s="970" t="s">
        <v>351</v>
      </c>
      <c r="BF59" s="297" t="s">
        <v>275</v>
      </c>
      <c r="BG59" s="32" t="s">
        <v>276</v>
      </c>
      <c r="BH59" s="193" t="s">
        <v>142</v>
      </c>
      <c r="BI59" s="369" t="s">
        <v>193</v>
      </c>
      <c r="BJ59" s="369" t="s">
        <v>193</v>
      </c>
      <c r="BK59" s="369" t="s">
        <v>193</v>
      </c>
      <c r="BL59" s="370" t="s">
        <v>193</v>
      </c>
    </row>
    <row r="60" spans="1:64" s="79" customFormat="1" ht="15" customHeight="1">
      <c r="A60" s="830" t="s">
        <v>277</v>
      </c>
      <c r="B60" s="403" t="s">
        <v>278</v>
      </c>
      <c r="C60" s="1069" t="s">
        <v>301</v>
      </c>
      <c r="D60" s="1085">
        <v>101.63015</v>
      </c>
      <c r="E60" s="1034">
        <v>22330711.14</v>
      </c>
      <c r="F60" s="1034">
        <v>111.461685</v>
      </c>
      <c r="G60" s="1034">
        <v>25144272.296</v>
      </c>
      <c r="H60" s="1034">
        <v>7.704679</v>
      </c>
      <c r="I60" s="1034">
        <v>2643566.05</v>
      </c>
      <c r="J60" s="1034">
        <v>9.14852</v>
      </c>
      <c r="K60" s="1035">
        <v>2838892.343</v>
      </c>
      <c r="L60" s="793"/>
      <c r="M60" s="794"/>
      <c r="N60" s="685"/>
      <c r="O60" s="686"/>
      <c r="P60" s="795"/>
      <c r="Q60" s="795"/>
      <c r="R60" s="795"/>
      <c r="S60" s="796"/>
      <c r="T60" s="797" t="s">
        <v>349</v>
      </c>
      <c r="U60" s="8" t="s">
        <v>349</v>
      </c>
      <c r="V60" s="8" t="s">
        <v>349</v>
      </c>
      <c r="W60" s="8" t="s">
        <v>349</v>
      </c>
      <c r="X60" s="797" t="s">
        <v>349</v>
      </c>
      <c r="Y60" s="8" t="s">
        <v>349</v>
      </c>
      <c r="Z60" s="8" t="s">
        <v>349</v>
      </c>
      <c r="AA60" s="798" t="s">
        <v>349</v>
      </c>
      <c r="AB60" s="4" t="s">
        <v>277</v>
      </c>
      <c r="AC60" s="17" t="s">
        <v>278</v>
      </c>
      <c r="AD60" s="77" t="s">
        <v>301</v>
      </c>
      <c r="AE60" s="668"/>
      <c r="AF60" s="668"/>
      <c r="AG60" s="668"/>
      <c r="AH60" s="668"/>
      <c r="AI60" s="668"/>
      <c r="AJ60" s="668"/>
      <c r="AK60" s="668"/>
      <c r="AL60" s="706"/>
      <c r="AM60" s="90"/>
      <c r="AN60" s="224" t="s">
        <v>277</v>
      </c>
      <c r="AO60" s="17" t="s">
        <v>278</v>
      </c>
      <c r="AP60" s="77" t="s">
        <v>301</v>
      </c>
      <c r="AQ60" s="360">
        <v>93.925471</v>
      </c>
      <c r="AR60" s="833">
        <v>102.313165</v>
      </c>
      <c r="AS60" s="931"/>
      <c r="AT60" s="361"/>
      <c r="AV60" s="297" t="s">
        <v>277</v>
      </c>
      <c r="AW60" s="17" t="s">
        <v>278</v>
      </c>
      <c r="AX60" s="193" t="s">
        <v>142</v>
      </c>
      <c r="AY60" s="369">
        <v>219725.2600729213</v>
      </c>
      <c r="AZ60" s="369">
        <v>225586.68744331293</v>
      </c>
      <c r="BA60" s="369">
        <v>343111.7701334475</v>
      </c>
      <c r="BB60" s="1120">
        <v>310311.6507369498</v>
      </c>
      <c r="BC60" s="970" t="s">
        <v>351</v>
      </c>
      <c r="BD60" s="970" t="s">
        <v>351</v>
      </c>
      <c r="BF60" s="297" t="s">
        <v>277</v>
      </c>
      <c r="BG60" s="17" t="s">
        <v>278</v>
      </c>
      <c r="BH60" s="193" t="s">
        <v>142</v>
      </c>
      <c r="BI60" s="369" t="s">
        <v>193</v>
      </c>
      <c r="BJ60" s="369" t="s">
        <v>193</v>
      </c>
      <c r="BK60" s="369" t="s">
        <v>193</v>
      </c>
      <c r="BL60" s="370" t="s">
        <v>193</v>
      </c>
    </row>
    <row r="61" spans="1:64" s="79" customFormat="1" ht="15" customHeight="1" thickBot="1">
      <c r="A61" s="830" t="s">
        <v>279</v>
      </c>
      <c r="B61" s="408" t="s">
        <v>280</v>
      </c>
      <c r="C61" s="1069" t="s">
        <v>301</v>
      </c>
      <c r="D61" s="1085">
        <v>104.968929</v>
      </c>
      <c r="E61" s="1034">
        <v>24271491.52</v>
      </c>
      <c r="F61" s="1034">
        <v>104.487314</v>
      </c>
      <c r="G61" s="1034">
        <v>25149274.215</v>
      </c>
      <c r="H61" s="1034">
        <v>2.12052</v>
      </c>
      <c r="I61" s="1034">
        <v>643474.2</v>
      </c>
      <c r="J61" s="1034">
        <v>1.164719</v>
      </c>
      <c r="K61" s="1035">
        <v>542415.838</v>
      </c>
      <c r="L61" s="793"/>
      <c r="M61" s="794"/>
      <c r="N61" s="685"/>
      <c r="O61" s="686"/>
      <c r="P61" s="795"/>
      <c r="Q61" s="795"/>
      <c r="R61" s="795"/>
      <c r="S61" s="796"/>
      <c r="T61" s="797" t="s">
        <v>349</v>
      </c>
      <c r="U61" s="8" t="s">
        <v>349</v>
      </c>
      <c r="V61" s="8" t="s">
        <v>349</v>
      </c>
      <c r="W61" s="8" t="s">
        <v>349</v>
      </c>
      <c r="X61" s="797" t="s">
        <v>349</v>
      </c>
      <c r="Y61" s="8" t="s">
        <v>349</v>
      </c>
      <c r="Z61" s="8" t="s">
        <v>349</v>
      </c>
      <c r="AA61" s="798" t="s">
        <v>349</v>
      </c>
      <c r="AB61" s="4" t="s">
        <v>279</v>
      </c>
      <c r="AC61" s="17" t="s">
        <v>280</v>
      </c>
      <c r="AD61" s="77" t="s">
        <v>301</v>
      </c>
      <c r="AE61" s="668"/>
      <c r="AF61" s="668"/>
      <c r="AG61" s="668"/>
      <c r="AH61" s="668"/>
      <c r="AI61" s="668"/>
      <c r="AJ61" s="668"/>
      <c r="AK61" s="668"/>
      <c r="AL61" s="706"/>
      <c r="AM61" s="90"/>
      <c r="AN61" s="224" t="s">
        <v>279</v>
      </c>
      <c r="AO61" s="17" t="s">
        <v>280</v>
      </c>
      <c r="AP61" s="77" t="s">
        <v>301</v>
      </c>
      <c r="AQ61" s="360">
        <v>102.848409</v>
      </c>
      <c r="AR61" s="833">
        <v>103.32259499999999</v>
      </c>
      <c r="AS61" s="931"/>
      <c r="AT61" s="361"/>
      <c r="AV61" s="297" t="s">
        <v>279</v>
      </c>
      <c r="AW61" s="46" t="s">
        <v>280</v>
      </c>
      <c r="AX61" s="187" t="s">
        <v>142</v>
      </c>
      <c r="AY61" s="374">
        <v>231225.48501947656</v>
      </c>
      <c r="AZ61" s="374">
        <v>240692.13048198368</v>
      </c>
      <c r="BA61" s="374">
        <v>303451.13462735555</v>
      </c>
      <c r="BB61" s="1121">
        <v>465705.32291479746</v>
      </c>
      <c r="BC61" s="970" t="s">
        <v>351</v>
      </c>
      <c r="BD61" s="970" t="s">
        <v>351</v>
      </c>
      <c r="BF61" s="297" t="s">
        <v>279</v>
      </c>
      <c r="BG61" s="46" t="s">
        <v>280</v>
      </c>
      <c r="BH61" s="187" t="s">
        <v>142</v>
      </c>
      <c r="BI61" s="374" t="s">
        <v>193</v>
      </c>
      <c r="BJ61" s="374" t="s">
        <v>193</v>
      </c>
      <c r="BK61" s="374" t="s">
        <v>193</v>
      </c>
      <c r="BL61" s="375" t="s">
        <v>193</v>
      </c>
    </row>
    <row r="62" spans="1:64" s="79" customFormat="1" ht="15" customHeight="1" thickBot="1">
      <c r="A62" s="792" t="s">
        <v>172</v>
      </c>
      <c r="B62" s="415" t="s">
        <v>281</v>
      </c>
      <c r="C62" s="1076" t="s">
        <v>301</v>
      </c>
      <c r="D62" s="1085">
        <v>82.296202</v>
      </c>
      <c r="E62" s="1034">
        <v>27355891.74</v>
      </c>
      <c r="F62" s="1034">
        <v>94.11254</v>
      </c>
      <c r="G62" s="1034">
        <v>28701607.353</v>
      </c>
      <c r="H62" s="1034">
        <v>5.816068</v>
      </c>
      <c r="I62" s="1034">
        <v>1642717.04</v>
      </c>
      <c r="J62" s="1034">
        <v>13.294021</v>
      </c>
      <c r="K62" s="1035">
        <v>3861403.022</v>
      </c>
      <c r="L62" s="793"/>
      <c r="M62" s="794"/>
      <c r="N62" s="685"/>
      <c r="O62" s="686"/>
      <c r="P62" s="795"/>
      <c r="Q62" s="795"/>
      <c r="R62" s="795"/>
      <c r="S62" s="796"/>
      <c r="T62" s="797" t="s">
        <v>349</v>
      </c>
      <c r="U62" s="8" t="s">
        <v>349</v>
      </c>
      <c r="V62" s="8" t="s">
        <v>349</v>
      </c>
      <c r="W62" s="8" t="s">
        <v>349</v>
      </c>
      <c r="X62" s="797" t="s">
        <v>349</v>
      </c>
      <c r="Y62" s="8" t="s">
        <v>349</v>
      </c>
      <c r="Z62" s="8" t="s">
        <v>349</v>
      </c>
      <c r="AA62" s="798" t="s">
        <v>349</v>
      </c>
      <c r="AB62" s="2" t="s">
        <v>172</v>
      </c>
      <c r="AC62" s="19" t="s">
        <v>281</v>
      </c>
      <c r="AD62" s="77" t="s">
        <v>301</v>
      </c>
      <c r="AE62" s="668"/>
      <c r="AF62" s="668"/>
      <c r="AG62" s="668"/>
      <c r="AH62" s="668"/>
      <c r="AI62" s="668"/>
      <c r="AJ62" s="668"/>
      <c r="AK62" s="668"/>
      <c r="AL62" s="706"/>
      <c r="AM62" s="90"/>
      <c r="AN62" s="224" t="s">
        <v>172</v>
      </c>
      <c r="AO62" s="19" t="s">
        <v>281</v>
      </c>
      <c r="AP62" s="77" t="s">
        <v>301</v>
      </c>
      <c r="AQ62" s="360">
        <v>76.48013399999999</v>
      </c>
      <c r="AR62" s="833">
        <v>86.818519</v>
      </c>
      <c r="AS62" s="931"/>
      <c r="AT62" s="361"/>
      <c r="AV62" s="294">
        <v>10.2</v>
      </c>
      <c r="AW62" s="47" t="s">
        <v>281</v>
      </c>
      <c r="AX62" s="200" t="s">
        <v>142</v>
      </c>
      <c r="AY62" s="376">
        <v>332407.70625113416</v>
      </c>
      <c r="AZ62" s="376">
        <v>304971.1266213833</v>
      </c>
      <c r="BA62" s="376">
        <v>282444.6069062466</v>
      </c>
      <c r="BB62" s="1122">
        <v>290461.630984335</v>
      </c>
      <c r="BC62" s="970" t="s">
        <v>351</v>
      </c>
      <c r="BD62" s="970" t="s">
        <v>351</v>
      </c>
      <c r="BF62" s="294">
        <v>10.2</v>
      </c>
      <c r="BG62" s="47" t="s">
        <v>281</v>
      </c>
      <c r="BH62" s="200" t="s">
        <v>142</v>
      </c>
      <c r="BI62" s="376" t="s">
        <v>193</v>
      </c>
      <c r="BJ62" s="376" t="s">
        <v>193</v>
      </c>
      <c r="BK62" s="376" t="s">
        <v>193</v>
      </c>
      <c r="BL62" s="377" t="s">
        <v>193</v>
      </c>
    </row>
    <row r="63" spans="1:64" s="357" customFormat="1" ht="15" customHeight="1">
      <c r="A63" s="829" t="s">
        <v>173</v>
      </c>
      <c r="B63" s="799" t="s">
        <v>282</v>
      </c>
      <c r="C63" s="1077" t="s">
        <v>301</v>
      </c>
      <c r="D63" s="1090">
        <v>336.600305</v>
      </c>
      <c r="E63" s="1032">
        <v>70581311.74</v>
      </c>
      <c r="F63" s="1032">
        <v>366.07221</v>
      </c>
      <c r="G63" s="1032">
        <v>154998647.711</v>
      </c>
      <c r="H63" s="1032">
        <v>630.4853889999999</v>
      </c>
      <c r="I63" s="1032">
        <v>124970476.82</v>
      </c>
      <c r="J63" s="1032">
        <v>678.3973250000001</v>
      </c>
      <c r="K63" s="1033">
        <v>129476336.147</v>
      </c>
      <c r="L63" s="800" t="s">
        <v>349</v>
      </c>
      <c r="M63" s="801" t="s">
        <v>349</v>
      </c>
      <c r="N63" s="802" t="s">
        <v>349</v>
      </c>
      <c r="O63" s="803" t="s">
        <v>349</v>
      </c>
      <c r="P63" s="804" t="s">
        <v>349</v>
      </c>
      <c r="Q63" s="804" t="s">
        <v>349</v>
      </c>
      <c r="R63" s="804" t="s">
        <v>349</v>
      </c>
      <c r="S63" s="805" t="s">
        <v>349</v>
      </c>
      <c r="T63" s="787" t="s">
        <v>349</v>
      </c>
      <c r="U63" s="662" t="s">
        <v>349</v>
      </c>
      <c r="V63" s="662" t="s">
        <v>349</v>
      </c>
      <c r="W63" s="662" t="s">
        <v>349</v>
      </c>
      <c r="X63" s="787" t="s">
        <v>349</v>
      </c>
      <c r="Y63" s="662" t="s">
        <v>349</v>
      </c>
      <c r="Z63" s="662" t="s">
        <v>349</v>
      </c>
      <c r="AA63" s="788" t="s">
        <v>349</v>
      </c>
      <c r="AB63" s="4" t="s">
        <v>173</v>
      </c>
      <c r="AC63" s="19" t="s">
        <v>282</v>
      </c>
      <c r="AD63" s="77" t="s">
        <v>301</v>
      </c>
      <c r="AE63" s="806">
        <v>0</v>
      </c>
      <c r="AF63" s="806">
        <v>0</v>
      </c>
      <c r="AG63" s="806">
        <v>0</v>
      </c>
      <c r="AH63" s="806">
        <v>0</v>
      </c>
      <c r="AI63" s="806">
        <v>-4.3576253716537394E-14</v>
      </c>
      <c r="AJ63" s="806">
        <v>-8.491042535752058E-09</v>
      </c>
      <c r="AK63" s="806">
        <v>1.1435297153639112E-13</v>
      </c>
      <c r="AL63" s="807">
        <v>-1.4551915228366852E-10</v>
      </c>
      <c r="AM63" s="791"/>
      <c r="AN63" s="224" t="s">
        <v>173</v>
      </c>
      <c r="AO63" s="19" t="s">
        <v>282</v>
      </c>
      <c r="AP63" s="118" t="s">
        <v>301</v>
      </c>
      <c r="AQ63" s="360">
        <v>416.747112</v>
      </c>
      <c r="AR63" s="833">
        <v>362.6748849999999</v>
      </c>
      <c r="AS63" s="931"/>
      <c r="AT63" s="361"/>
      <c r="AV63" s="297">
        <v>10.3</v>
      </c>
      <c r="AW63" s="19" t="s">
        <v>282</v>
      </c>
      <c r="AX63" s="201" t="s">
        <v>142</v>
      </c>
      <c r="AY63" s="365">
        <v>209688.7931815748</v>
      </c>
      <c r="AZ63" s="365">
        <v>423410.0362630641</v>
      </c>
      <c r="BA63" s="365">
        <v>198213.1211925674</v>
      </c>
      <c r="BB63" s="1117">
        <v>190856.20089524967</v>
      </c>
      <c r="BC63" s="970" t="s">
        <v>156</v>
      </c>
      <c r="BD63" s="970" t="s">
        <v>351</v>
      </c>
      <c r="BF63" s="297">
        <v>10.3</v>
      </c>
      <c r="BG63" s="19" t="s">
        <v>282</v>
      </c>
      <c r="BH63" s="201" t="s">
        <v>142</v>
      </c>
      <c r="BI63" s="365" t="s">
        <v>193</v>
      </c>
      <c r="BJ63" s="365" t="s">
        <v>193</v>
      </c>
      <c r="BK63" s="365" t="s">
        <v>193</v>
      </c>
      <c r="BL63" s="366" t="s">
        <v>193</v>
      </c>
    </row>
    <row r="64" spans="1:64" s="79" customFormat="1" ht="15" customHeight="1">
      <c r="A64" s="830" t="s">
        <v>233</v>
      </c>
      <c r="B64" s="403" t="s">
        <v>283</v>
      </c>
      <c r="C64" s="1069" t="s">
        <v>301</v>
      </c>
      <c r="D64" s="1085">
        <v>142.360065</v>
      </c>
      <c r="E64" s="1034">
        <v>20940360.8</v>
      </c>
      <c r="F64" s="1034">
        <v>163.553812</v>
      </c>
      <c r="G64" s="1034">
        <v>78993479.941</v>
      </c>
      <c r="H64" s="1034">
        <v>474.821446</v>
      </c>
      <c r="I64" s="1034">
        <v>51209226.37</v>
      </c>
      <c r="J64" s="1034">
        <v>529.779623</v>
      </c>
      <c r="K64" s="1035">
        <v>59926984.413</v>
      </c>
      <c r="L64" s="793"/>
      <c r="M64" s="794"/>
      <c r="N64" s="685"/>
      <c r="O64" s="686"/>
      <c r="P64" s="795"/>
      <c r="Q64" s="795"/>
      <c r="R64" s="795"/>
      <c r="S64" s="796"/>
      <c r="T64" s="797" t="s">
        <v>349</v>
      </c>
      <c r="U64" s="8" t="s">
        <v>349</v>
      </c>
      <c r="V64" s="8" t="s">
        <v>349</v>
      </c>
      <c r="W64" s="8" t="s">
        <v>349</v>
      </c>
      <c r="X64" s="797" t="s">
        <v>349</v>
      </c>
      <c r="Y64" s="8" t="s">
        <v>349</v>
      </c>
      <c r="Z64" s="8" t="s">
        <v>349</v>
      </c>
      <c r="AA64" s="798" t="s">
        <v>349</v>
      </c>
      <c r="AB64" s="4" t="s">
        <v>233</v>
      </c>
      <c r="AC64" s="17" t="s">
        <v>283</v>
      </c>
      <c r="AD64" s="77" t="s">
        <v>301</v>
      </c>
      <c r="AE64" s="668"/>
      <c r="AF64" s="668"/>
      <c r="AG64" s="668"/>
      <c r="AH64" s="668"/>
      <c r="AI64" s="668"/>
      <c r="AJ64" s="668"/>
      <c r="AK64" s="668"/>
      <c r="AL64" s="706"/>
      <c r="AM64" s="90"/>
      <c r="AN64" s="224" t="s">
        <v>233</v>
      </c>
      <c r="AO64" s="17" t="s">
        <v>283</v>
      </c>
      <c r="AP64" s="77" t="s">
        <v>301</v>
      </c>
      <c r="AQ64" s="360">
        <v>342.538619</v>
      </c>
      <c r="AR64" s="833">
        <v>308.774189</v>
      </c>
      <c r="AS64" s="931"/>
      <c r="AT64" s="361"/>
      <c r="AV64" s="297" t="s">
        <v>233</v>
      </c>
      <c r="AW64" s="17" t="s">
        <v>283</v>
      </c>
      <c r="AX64" s="193" t="s">
        <v>142</v>
      </c>
      <c r="AY64" s="365">
        <v>147094.34699963086</v>
      </c>
      <c r="AZ64" s="365">
        <v>482981.5885978861</v>
      </c>
      <c r="BA64" s="369">
        <v>107849.4385655866</v>
      </c>
      <c r="BB64" s="1120">
        <v>113116.81652391527</v>
      </c>
      <c r="BC64" s="970" t="s">
        <v>156</v>
      </c>
      <c r="BD64" s="970" t="s">
        <v>351</v>
      </c>
      <c r="BF64" s="297" t="s">
        <v>233</v>
      </c>
      <c r="BG64" s="17" t="s">
        <v>283</v>
      </c>
      <c r="BH64" s="193" t="s">
        <v>142</v>
      </c>
      <c r="BI64" s="365" t="s">
        <v>193</v>
      </c>
      <c r="BJ64" s="365" t="s">
        <v>193</v>
      </c>
      <c r="BK64" s="369" t="s">
        <v>193</v>
      </c>
      <c r="BL64" s="370" t="s">
        <v>193</v>
      </c>
    </row>
    <row r="65" spans="1:64" s="79" customFormat="1" ht="15" customHeight="1">
      <c r="A65" s="830" t="s">
        <v>234</v>
      </c>
      <c r="B65" s="403" t="s">
        <v>93</v>
      </c>
      <c r="C65" s="1069" t="s">
        <v>301</v>
      </c>
      <c r="D65" s="1085">
        <v>103.792762</v>
      </c>
      <c r="E65" s="1034">
        <v>30841580.13</v>
      </c>
      <c r="F65" s="1034">
        <v>100.93135</v>
      </c>
      <c r="G65" s="1034">
        <v>24812714.084</v>
      </c>
      <c r="H65" s="1034">
        <v>54.965953</v>
      </c>
      <c r="I65" s="1034">
        <v>42437429.94</v>
      </c>
      <c r="J65" s="1034">
        <v>42.74723</v>
      </c>
      <c r="K65" s="1035">
        <v>36145694.947</v>
      </c>
      <c r="L65" s="793"/>
      <c r="M65" s="794"/>
      <c r="N65" s="685"/>
      <c r="O65" s="686"/>
      <c r="P65" s="795"/>
      <c r="Q65" s="795"/>
      <c r="R65" s="795"/>
      <c r="S65" s="796"/>
      <c r="T65" s="797" t="s">
        <v>349</v>
      </c>
      <c r="U65" s="8" t="s">
        <v>349</v>
      </c>
      <c r="V65" s="8" t="s">
        <v>349</v>
      </c>
      <c r="W65" s="8" t="s">
        <v>349</v>
      </c>
      <c r="X65" s="797" t="s">
        <v>349</v>
      </c>
      <c r="Y65" s="8" t="s">
        <v>349</v>
      </c>
      <c r="Z65" s="8" t="s">
        <v>349</v>
      </c>
      <c r="AA65" s="798" t="s">
        <v>349</v>
      </c>
      <c r="AB65" s="4" t="s">
        <v>234</v>
      </c>
      <c r="AC65" s="17" t="s">
        <v>93</v>
      </c>
      <c r="AD65" s="77" t="s">
        <v>301</v>
      </c>
      <c r="AE65" s="668"/>
      <c r="AF65" s="668"/>
      <c r="AG65" s="668"/>
      <c r="AH65" s="668"/>
      <c r="AI65" s="668"/>
      <c r="AJ65" s="668"/>
      <c r="AK65" s="668"/>
      <c r="AL65" s="706"/>
      <c r="AM65" s="90"/>
      <c r="AN65" s="224" t="s">
        <v>234</v>
      </c>
      <c r="AO65" s="17" t="s">
        <v>93</v>
      </c>
      <c r="AP65" s="77" t="s">
        <v>301</v>
      </c>
      <c r="AQ65" s="360">
        <v>48.826809</v>
      </c>
      <c r="AR65" s="833">
        <v>58.18411999999999</v>
      </c>
      <c r="AS65" s="931"/>
      <c r="AT65" s="361"/>
      <c r="AV65" s="297" t="s">
        <v>234</v>
      </c>
      <c r="AW65" s="17" t="s">
        <v>93</v>
      </c>
      <c r="AX65" s="193" t="s">
        <v>142</v>
      </c>
      <c r="AY65" s="365">
        <v>297145.7694709001</v>
      </c>
      <c r="AZ65" s="365">
        <v>245837.53297662223</v>
      </c>
      <c r="BA65" s="369">
        <v>772067.5731757075</v>
      </c>
      <c r="BB65" s="1120">
        <v>845568.1209519305</v>
      </c>
      <c r="BC65" s="970" t="s">
        <v>351</v>
      </c>
      <c r="BD65" s="970" t="s">
        <v>351</v>
      </c>
      <c r="BF65" s="297" t="s">
        <v>234</v>
      </c>
      <c r="BG65" s="17" t="s">
        <v>93</v>
      </c>
      <c r="BH65" s="193" t="s">
        <v>142</v>
      </c>
      <c r="BI65" s="365" t="s">
        <v>193</v>
      </c>
      <c r="BJ65" s="365" t="s">
        <v>193</v>
      </c>
      <c r="BK65" s="369" t="s">
        <v>193</v>
      </c>
      <c r="BL65" s="370" t="s">
        <v>193</v>
      </c>
    </row>
    <row r="66" spans="1:64" s="79" customFormat="1" ht="15" customHeight="1">
      <c r="A66" s="830" t="s">
        <v>235</v>
      </c>
      <c r="B66" s="403" t="s">
        <v>284</v>
      </c>
      <c r="C66" s="1069" t="s">
        <v>301</v>
      </c>
      <c r="D66" s="1085">
        <v>67.635318</v>
      </c>
      <c r="E66" s="1034">
        <v>16092785.65</v>
      </c>
      <c r="F66" s="1034">
        <v>76.086838</v>
      </c>
      <c r="G66" s="1034">
        <v>33062334.758</v>
      </c>
      <c r="H66" s="1034">
        <v>100.442513</v>
      </c>
      <c r="I66" s="1034">
        <v>31283259.63</v>
      </c>
      <c r="J66" s="1034">
        <v>105.462832</v>
      </c>
      <c r="K66" s="1035">
        <v>33311519.072</v>
      </c>
      <c r="L66" s="793"/>
      <c r="M66" s="794"/>
      <c r="N66" s="685"/>
      <c r="O66" s="686"/>
      <c r="P66" s="795"/>
      <c r="Q66" s="795"/>
      <c r="R66" s="795"/>
      <c r="S66" s="796"/>
      <c r="T66" s="797" t="s">
        <v>349</v>
      </c>
      <c r="U66" s="8" t="s">
        <v>349</v>
      </c>
      <c r="V66" s="8" t="s">
        <v>349</v>
      </c>
      <c r="W66" s="8" t="s">
        <v>349</v>
      </c>
      <c r="X66" s="797" t="s">
        <v>349</v>
      </c>
      <c r="Y66" s="8" t="s">
        <v>349</v>
      </c>
      <c r="Z66" s="8" t="s">
        <v>349</v>
      </c>
      <c r="AA66" s="798" t="s">
        <v>349</v>
      </c>
      <c r="AB66" s="4" t="s">
        <v>235</v>
      </c>
      <c r="AC66" s="17" t="s">
        <v>284</v>
      </c>
      <c r="AD66" s="77" t="s">
        <v>301</v>
      </c>
      <c r="AE66" s="668"/>
      <c r="AF66" s="668"/>
      <c r="AG66" s="668"/>
      <c r="AH66" s="668"/>
      <c r="AI66" s="668"/>
      <c r="AJ66" s="668"/>
      <c r="AK66" s="668"/>
      <c r="AL66" s="706"/>
      <c r="AM66" s="90"/>
      <c r="AN66" s="224" t="s">
        <v>235</v>
      </c>
      <c r="AO66" s="17" t="s">
        <v>284</v>
      </c>
      <c r="AP66" s="77" t="s">
        <v>301</v>
      </c>
      <c r="AQ66" s="360">
        <v>2.8250010000000003</v>
      </c>
      <c r="AR66" s="833">
        <v>-29.375994000000006</v>
      </c>
      <c r="AS66" s="931"/>
      <c r="AT66" s="361"/>
      <c r="AV66" s="297" t="s">
        <v>235</v>
      </c>
      <c r="AW66" s="17" t="s">
        <v>284</v>
      </c>
      <c r="AX66" s="193" t="s">
        <v>142</v>
      </c>
      <c r="AY66" s="369">
        <v>237934.64902464126</v>
      </c>
      <c r="AZ66" s="369">
        <v>434534.2194138755</v>
      </c>
      <c r="BA66" s="379">
        <v>311454.3702226964</v>
      </c>
      <c r="BB66" s="1123">
        <v>315860.27456573513</v>
      </c>
      <c r="BC66" s="970" t="s">
        <v>351</v>
      </c>
      <c r="BD66" s="970" t="s">
        <v>351</v>
      </c>
      <c r="BF66" s="297" t="s">
        <v>235</v>
      </c>
      <c r="BG66" s="17" t="s">
        <v>284</v>
      </c>
      <c r="BH66" s="193" t="s">
        <v>142</v>
      </c>
      <c r="BI66" s="369" t="s">
        <v>193</v>
      </c>
      <c r="BJ66" s="369" t="s">
        <v>193</v>
      </c>
      <c r="BK66" s="379" t="s">
        <v>193</v>
      </c>
      <c r="BL66" s="380" t="s">
        <v>193</v>
      </c>
    </row>
    <row r="67" spans="1:64" s="79" customFormat="1" ht="15" customHeight="1" thickBot="1">
      <c r="A67" s="830" t="s">
        <v>285</v>
      </c>
      <c r="B67" s="408" t="s">
        <v>286</v>
      </c>
      <c r="C67" s="1069" t="s">
        <v>301</v>
      </c>
      <c r="D67" s="1085">
        <v>22.81216</v>
      </c>
      <c r="E67" s="1034">
        <v>2706585.16</v>
      </c>
      <c r="F67" s="1034">
        <v>25.50021</v>
      </c>
      <c r="G67" s="1034">
        <v>18130118.928</v>
      </c>
      <c r="H67" s="1034">
        <v>0.255477</v>
      </c>
      <c r="I67" s="1034">
        <v>40560.88</v>
      </c>
      <c r="J67" s="1034">
        <v>0.40764</v>
      </c>
      <c r="K67" s="1035">
        <v>92137.715</v>
      </c>
      <c r="L67" s="793"/>
      <c r="M67" s="794"/>
      <c r="N67" s="685"/>
      <c r="O67" s="686"/>
      <c r="P67" s="795"/>
      <c r="Q67" s="795"/>
      <c r="R67" s="795"/>
      <c r="S67" s="796"/>
      <c r="T67" s="797" t="s">
        <v>349</v>
      </c>
      <c r="U67" s="8" t="s">
        <v>349</v>
      </c>
      <c r="V67" s="8" t="s">
        <v>349</v>
      </c>
      <c r="W67" s="8" t="s">
        <v>349</v>
      </c>
      <c r="X67" s="797" t="s">
        <v>349</v>
      </c>
      <c r="Y67" s="8" t="s">
        <v>349</v>
      </c>
      <c r="Z67" s="8" t="s">
        <v>349</v>
      </c>
      <c r="AA67" s="798" t="s">
        <v>349</v>
      </c>
      <c r="AB67" s="4" t="s">
        <v>285</v>
      </c>
      <c r="AC67" s="17" t="s">
        <v>286</v>
      </c>
      <c r="AD67" s="77" t="s">
        <v>301</v>
      </c>
      <c r="AE67" s="668"/>
      <c r="AF67" s="668"/>
      <c r="AG67" s="668"/>
      <c r="AH67" s="668"/>
      <c r="AI67" s="668"/>
      <c r="AJ67" s="668"/>
      <c r="AK67" s="668"/>
      <c r="AL67" s="706"/>
      <c r="AM67" s="90"/>
      <c r="AN67" s="224" t="s">
        <v>285</v>
      </c>
      <c r="AO67" s="17" t="s">
        <v>286</v>
      </c>
      <c r="AP67" s="77" t="s">
        <v>301</v>
      </c>
      <c r="AQ67" s="360">
        <v>22.556683</v>
      </c>
      <c r="AR67" s="833">
        <v>25.09257</v>
      </c>
      <c r="AS67" s="931"/>
      <c r="AT67" s="361"/>
      <c r="AV67" s="297" t="s">
        <v>285</v>
      </c>
      <c r="AW67" s="46" t="s">
        <v>286</v>
      </c>
      <c r="AX67" s="187" t="s">
        <v>142</v>
      </c>
      <c r="AY67" s="374">
        <v>118646.59725339469</v>
      </c>
      <c r="AZ67" s="374">
        <v>710979.2008771693</v>
      </c>
      <c r="BA67" s="374">
        <v>158765.290026108</v>
      </c>
      <c r="BB67" s="1121">
        <v>226027.1685801197</v>
      </c>
      <c r="BC67" s="970" t="s">
        <v>156</v>
      </c>
      <c r="BD67" s="970" t="s">
        <v>351</v>
      </c>
      <c r="BF67" s="297" t="s">
        <v>285</v>
      </c>
      <c r="BG67" s="46" t="s">
        <v>286</v>
      </c>
      <c r="BH67" s="187" t="s">
        <v>142</v>
      </c>
      <c r="BI67" s="374" t="s">
        <v>193</v>
      </c>
      <c r="BJ67" s="374" t="s">
        <v>193</v>
      </c>
      <c r="BK67" s="374" t="s">
        <v>193</v>
      </c>
      <c r="BL67" s="375" t="s">
        <v>193</v>
      </c>
    </row>
    <row r="68" spans="1:64" s="79" customFormat="1" ht="15" customHeight="1" thickBot="1">
      <c r="A68" s="835" t="s">
        <v>174</v>
      </c>
      <c r="B68" s="413" t="s">
        <v>18</v>
      </c>
      <c r="C68" s="1079" t="s">
        <v>301</v>
      </c>
      <c r="D68" s="1091">
        <v>4.009123</v>
      </c>
      <c r="E68" s="1036">
        <v>7861632.13</v>
      </c>
      <c r="F68" s="1092">
        <v>3.720707</v>
      </c>
      <c r="G68" s="1092">
        <v>2988312.171</v>
      </c>
      <c r="H68" s="1036">
        <v>1.19199</v>
      </c>
      <c r="I68" s="1036">
        <v>2998593.59</v>
      </c>
      <c r="J68" s="1092">
        <v>0.82192</v>
      </c>
      <c r="K68" s="1093">
        <v>2119236.766</v>
      </c>
      <c r="L68" s="793"/>
      <c r="M68" s="794"/>
      <c r="N68" s="685"/>
      <c r="O68" s="686"/>
      <c r="P68" s="795"/>
      <c r="Q68" s="795"/>
      <c r="R68" s="795"/>
      <c r="S68" s="796"/>
      <c r="T68" s="797" t="s">
        <v>349</v>
      </c>
      <c r="U68" s="8" t="s">
        <v>349</v>
      </c>
      <c r="V68" s="8" t="s">
        <v>349</v>
      </c>
      <c r="W68" s="8" t="s">
        <v>349</v>
      </c>
      <c r="X68" s="797" t="s">
        <v>349</v>
      </c>
      <c r="Y68" s="8" t="s">
        <v>349</v>
      </c>
      <c r="Z68" s="8" t="s">
        <v>349</v>
      </c>
      <c r="AA68" s="798" t="s">
        <v>349</v>
      </c>
      <c r="AB68" s="13" t="s">
        <v>174</v>
      </c>
      <c r="AC68" s="23" t="s">
        <v>18</v>
      </c>
      <c r="AD68" s="78" t="s">
        <v>301</v>
      </c>
      <c r="AE68" s="737"/>
      <c r="AF68" s="737"/>
      <c r="AG68" s="737"/>
      <c r="AH68" s="737"/>
      <c r="AI68" s="737"/>
      <c r="AJ68" s="737"/>
      <c r="AK68" s="737"/>
      <c r="AL68" s="738"/>
      <c r="AM68" s="90"/>
      <c r="AN68" s="226" t="s">
        <v>174</v>
      </c>
      <c r="AO68" s="23" t="s">
        <v>18</v>
      </c>
      <c r="AP68" s="78" t="s">
        <v>301</v>
      </c>
      <c r="AQ68" s="381">
        <v>2.8171329999999997</v>
      </c>
      <c r="AR68" s="937">
        <v>86.898787</v>
      </c>
      <c r="AS68" s="932"/>
      <c r="AT68" s="933"/>
      <c r="AV68" s="300">
        <v>10.4</v>
      </c>
      <c r="AW68" s="23" t="s">
        <v>18</v>
      </c>
      <c r="AX68" s="306" t="s">
        <v>142</v>
      </c>
      <c r="AY68" s="362">
        <v>1960935.62856515</v>
      </c>
      <c r="AZ68" s="362">
        <v>803157.08036134</v>
      </c>
      <c r="BA68" s="362">
        <v>2515619.753521422</v>
      </c>
      <c r="BB68" s="1118">
        <v>2578397.8562390497</v>
      </c>
      <c r="BC68" s="970" t="s">
        <v>156</v>
      </c>
      <c r="BD68" s="970" t="s">
        <v>351</v>
      </c>
      <c r="BF68" s="300">
        <v>10.4</v>
      </c>
      <c r="BG68" s="23" t="s">
        <v>18</v>
      </c>
      <c r="BH68" s="306" t="s">
        <v>142</v>
      </c>
      <c r="BI68" s="362" t="s">
        <v>193</v>
      </c>
      <c r="BJ68" s="362" t="s">
        <v>193</v>
      </c>
      <c r="BK68" s="362" t="s">
        <v>193</v>
      </c>
      <c r="BL68" s="364" t="s">
        <v>193</v>
      </c>
    </row>
    <row r="69" spans="1:20" ht="15" customHeight="1" thickBot="1">
      <c r="A69" s="34"/>
      <c r="B69" s="127"/>
      <c r="C69" s="128"/>
      <c r="D69" s="34"/>
      <c r="E69" s="34"/>
      <c r="F69" s="34"/>
      <c r="G69" s="34">
        <v>7937463.42</v>
      </c>
      <c r="H69" s="34"/>
      <c r="I69" s="34"/>
      <c r="J69" s="34"/>
      <c r="K69" s="34"/>
      <c r="M69" s="10"/>
      <c r="N69" s="10"/>
      <c r="O69" s="91"/>
      <c r="P69" s="10"/>
      <c r="Q69" s="10"/>
      <c r="R69" s="10"/>
      <c r="T69" s="328"/>
    </row>
    <row r="70" spans="1:28" ht="12.75" customHeight="1" thickBot="1">
      <c r="A70" s="126"/>
      <c r="B70" s="382"/>
      <c r="C70" s="383" t="s">
        <v>158</v>
      </c>
      <c r="D70" s="310">
        <v>0</v>
      </c>
      <c r="E70" s="310">
        <v>0</v>
      </c>
      <c r="F70" s="310">
        <v>3</v>
      </c>
      <c r="G70" s="310">
        <v>3</v>
      </c>
      <c r="H70" s="310">
        <v>0</v>
      </c>
      <c r="I70" s="310">
        <v>0</v>
      </c>
      <c r="J70" s="310">
        <v>3</v>
      </c>
      <c r="K70" s="311">
        <v>3</v>
      </c>
      <c r="M70" s="10"/>
      <c r="N70" s="10"/>
      <c r="O70" s="10"/>
      <c r="P70" s="10"/>
      <c r="Q70" s="10"/>
      <c r="R70" s="10"/>
      <c r="T70" s="328"/>
      <c r="AB70" s="79"/>
    </row>
    <row r="71" spans="1:28" ht="12.75" customHeight="1" thickBot="1">
      <c r="A71" s="126"/>
      <c r="B71" s="126"/>
      <c r="C71" s="383" t="s">
        <v>175</v>
      </c>
      <c r="D71" s="310">
        <v>-4</v>
      </c>
      <c r="E71" s="310">
        <v>-4</v>
      </c>
      <c r="F71" s="310">
        <v>-4</v>
      </c>
      <c r="G71" s="310">
        <v>-4</v>
      </c>
      <c r="H71" s="310">
        <v>-4</v>
      </c>
      <c r="I71" s="310">
        <v>-4</v>
      </c>
      <c r="J71" s="310">
        <v>-4</v>
      </c>
      <c r="K71" s="310">
        <v>-4</v>
      </c>
      <c r="M71" s="10"/>
      <c r="N71" s="10"/>
      <c r="O71" s="10"/>
      <c r="P71" s="10"/>
      <c r="Q71" s="10"/>
      <c r="R71" s="10"/>
      <c r="AB71" s="79"/>
    </row>
    <row r="72" spans="1:28" ht="12.75" customHeight="1">
      <c r="A72" s="126"/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M72" s="10"/>
      <c r="N72" s="10"/>
      <c r="O72" s="10"/>
      <c r="P72" s="10"/>
      <c r="Q72" s="10"/>
      <c r="R72" s="10"/>
      <c r="AB72" s="79"/>
    </row>
    <row r="73" spans="1:18" ht="12.75" customHeight="1">
      <c r="A73" s="126"/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M73" s="10"/>
      <c r="N73" s="10"/>
      <c r="O73" s="10"/>
      <c r="P73" s="10"/>
      <c r="Q73" s="10"/>
      <c r="R73" s="10"/>
    </row>
    <row r="74" spans="1:18" ht="12.75" customHeight="1">
      <c r="A74" s="126"/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M74" s="10"/>
      <c r="N74" s="10"/>
      <c r="O74" s="10"/>
      <c r="P74" s="10"/>
      <c r="Q74" s="10"/>
      <c r="R74" s="10"/>
    </row>
    <row r="75" spans="1:18" ht="12.75" customHeight="1">
      <c r="A75" s="126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M75" s="10"/>
      <c r="N75" s="10"/>
      <c r="O75" s="10"/>
      <c r="P75" s="10"/>
      <c r="Q75" s="10"/>
      <c r="R75" s="10"/>
    </row>
    <row r="76" spans="1:18" ht="12.75" customHeight="1">
      <c r="A76" s="126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M76" s="10"/>
      <c r="N76" s="10"/>
      <c r="O76" s="10"/>
      <c r="P76" s="10"/>
      <c r="Q76" s="10"/>
      <c r="R76" s="10"/>
    </row>
    <row r="77" spans="1:11" ht="12.75" customHeight="1">
      <c r="A77" s="126"/>
      <c r="B77" s="126"/>
      <c r="C77" s="126"/>
      <c r="D77" s="126"/>
      <c r="E77" s="126"/>
      <c r="F77" s="126"/>
      <c r="G77" s="126"/>
      <c r="H77" s="126"/>
      <c r="I77" s="126"/>
      <c r="J77" s="126"/>
      <c r="K77" s="126"/>
    </row>
    <row r="78" spans="1:11" ht="12.75" customHeight="1">
      <c r="A78" s="126"/>
      <c r="B78" s="126"/>
      <c r="C78" s="126"/>
      <c r="D78" s="126"/>
      <c r="E78" s="126"/>
      <c r="F78" s="126"/>
      <c r="G78" s="126"/>
      <c r="H78" s="126"/>
      <c r="I78" s="126"/>
      <c r="J78" s="126"/>
      <c r="K78" s="126"/>
    </row>
    <row r="79" spans="1:11" ht="12.75" customHeight="1">
      <c r="A79" s="126"/>
      <c r="B79" s="126"/>
      <c r="C79" s="126"/>
      <c r="D79" s="126"/>
      <c r="E79" s="126"/>
      <c r="F79" s="126"/>
      <c r="G79" s="126"/>
      <c r="H79" s="126"/>
      <c r="I79" s="126"/>
      <c r="J79" s="126"/>
      <c r="K79" s="126"/>
    </row>
    <row r="80" spans="1:11" ht="12.75" customHeight="1">
      <c r="A80" s="126"/>
      <c r="B80" s="126"/>
      <c r="C80" s="126"/>
      <c r="D80" s="126"/>
      <c r="E80" s="126"/>
      <c r="F80" s="126"/>
      <c r="G80" s="126"/>
      <c r="H80" s="126"/>
      <c r="I80" s="126"/>
      <c r="J80" s="126"/>
      <c r="K80" s="126"/>
    </row>
    <row r="81" spans="1:11" ht="12.75" customHeight="1">
      <c r="A81" s="126"/>
      <c r="B81" s="126"/>
      <c r="C81" s="126"/>
      <c r="D81" s="126"/>
      <c r="E81" s="126"/>
      <c r="F81" s="126"/>
      <c r="G81" s="126"/>
      <c r="H81" s="126"/>
      <c r="I81" s="126"/>
      <c r="J81" s="126"/>
      <c r="K81" s="126"/>
    </row>
    <row r="82" spans="1:11" ht="12.75" customHeight="1">
      <c r="A82" s="126"/>
      <c r="B82" s="126"/>
      <c r="C82" s="126"/>
      <c r="D82" s="126"/>
      <c r="E82" s="126"/>
      <c r="F82" s="126"/>
      <c r="G82" s="126"/>
      <c r="H82" s="126"/>
      <c r="I82" s="126"/>
      <c r="J82" s="126"/>
      <c r="K82" s="126"/>
    </row>
    <row r="83" spans="1:11" ht="12.75" customHeight="1">
      <c r="A83" s="126"/>
      <c r="B83" s="126"/>
      <c r="C83" s="126"/>
      <c r="D83" s="126"/>
      <c r="E83" s="126"/>
      <c r="F83" s="126"/>
      <c r="G83" s="126"/>
      <c r="H83" s="126"/>
      <c r="I83" s="126"/>
      <c r="J83" s="126"/>
      <c r="K83" s="126"/>
    </row>
    <row r="84" spans="1:11" ht="12.75" customHeight="1">
      <c r="A84" s="126"/>
      <c r="B84" s="126"/>
      <c r="C84" s="126"/>
      <c r="D84" s="126"/>
      <c r="E84" s="126"/>
      <c r="F84" s="126"/>
      <c r="G84" s="126"/>
      <c r="H84" s="126"/>
      <c r="I84" s="126"/>
      <c r="J84" s="126"/>
      <c r="K84" s="126"/>
    </row>
    <row r="85" spans="1:11" ht="12.75" customHeight="1">
      <c r="A85" s="126"/>
      <c r="B85" s="126"/>
      <c r="C85" s="126"/>
      <c r="D85" s="126"/>
      <c r="E85" s="126"/>
      <c r="F85" s="126"/>
      <c r="G85" s="126"/>
      <c r="H85" s="126"/>
      <c r="I85" s="126"/>
      <c r="J85" s="126"/>
      <c r="K85" s="126"/>
    </row>
    <row r="86" spans="1:11" ht="12.75" customHeight="1">
      <c r="A86" s="126"/>
      <c r="B86" s="126"/>
      <c r="C86" s="126"/>
      <c r="D86" s="126"/>
      <c r="E86" s="126"/>
      <c r="F86" s="126"/>
      <c r="G86" s="126"/>
      <c r="H86" s="126"/>
      <c r="I86" s="126"/>
      <c r="J86" s="126"/>
      <c r="K86" s="126"/>
    </row>
    <row r="87" spans="1:11" ht="12.75" customHeight="1">
      <c r="A87" s="126"/>
      <c r="B87" s="126"/>
      <c r="C87" s="126"/>
      <c r="D87" s="126"/>
      <c r="E87" s="126"/>
      <c r="F87" s="126"/>
      <c r="G87" s="126"/>
      <c r="H87" s="126"/>
      <c r="I87" s="126"/>
      <c r="J87" s="126"/>
      <c r="K87" s="126"/>
    </row>
    <row r="88" spans="1:11" ht="12.75" customHeight="1">
      <c r="A88" s="126"/>
      <c r="B88" s="126"/>
      <c r="C88" s="126"/>
      <c r="D88" s="126"/>
      <c r="E88" s="126"/>
      <c r="F88" s="126"/>
      <c r="G88" s="126"/>
      <c r="H88" s="126"/>
      <c r="I88" s="126"/>
      <c r="J88" s="126"/>
      <c r="K88" s="126"/>
    </row>
    <row r="89" spans="1:11" ht="12.75" customHeight="1">
      <c r="A89" s="126"/>
      <c r="B89" s="126"/>
      <c r="C89" s="126"/>
      <c r="D89" s="126"/>
      <c r="E89" s="126"/>
      <c r="F89" s="126"/>
      <c r="G89" s="126"/>
      <c r="H89" s="126"/>
      <c r="I89" s="126"/>
      <c r="J89" s="126"/>
      <c r="K89" s="126"/>
    </row>
    <row r="90" spans="1:11" ht="12.75" customHeight="1">
      <c r="A90" s="126"/>
      <c r="B90" s="126"/>
      <c r="C90" s="126"/>
      <c r="D90" s="126"/>
      <c r="E90" s="126"/>
      <c r="F90" s="126"/>
      <c r="G90" s="126"/>
      <c r="H90" s="126"/>
      <c r="I90" s="126"/>
      <c r="J90" s="126"/>
      <c r="K90" s="126"/>
    </row>
    <row r="91" spans="1:11" ht="12.75" customHeight="1">
      <c r="A91" s="126"/>
      <c r="B91" s="126"/>
      <c r="C91" s="126"/>
      <c r="D91" s="126"/>
      <c r="E91" s="126"/>
      <c r="F91" s="126"/>
      <c r="G91" s="126"/>
      <c r="H91" s="126"/>
      <c r="I91" s="126"/>
      <c r="J91" s="126"/>
      <c r="K91" s="126"/>
    </row>
    <row r="92" spans="1:11" ht="12.75" customHeight="1">
      <c r="A92" s="126"/>
      <c r="B92" s="126"/>
      <c r="C92" s="126"/>
      <c r="D92" s="126"/>
      <c r="E92" s="126"/>
      <c r="F92" s="126"/>
      <c r="G92" s="126"/>
      <c r="H92" s="126"/>
      <c r="I92" s="126"/>
      <c r="J92" s="126"/>
      <c r="K92" s="126"/>
    </row>
    <row r="93" spans="1:11" ht="12.75" customHeight="1">
      <c r="A93" s="126"/>
      <c r="B93" s="126"/>
      <c r="C93" s="126"/>
      <c r="D93" s="126"/>
      <c r="E93" s="126"/>
      <c r="F93" s="126"/>
      <c r="G93" s="126"/>
      <c r="H93" s="126"/>
      <c r="I93" s="126"/>
      <c r="J93" s="126"/>
      <c r="K93" s="126"/>
    </row>
    <row r="94" spans="1:11" ht="12.75" customHeight="1">
      <c r="A94" s="126"/>
      <c r="B94" s="126"/>
      <c r="C94" s="126"/>
      <c r="D94" s="126"/>
      <c r="E94" s="126"/>
      <c r="F94" s="126"/>
      <c r="G94" s="126"/>
      <c r="H94" s="126"/>
      <c r="I94" s="126"/>
      <c r="J94" s="126"/>
      <c r="K94" s="126"/>
    </row>
    <row r="95" spans="1:11" ht="12.75" customHeight="1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</row>
    <row r="96" spans="1:11" ht="12.75" customHeight="1">
      <c r="A96" s="126"/>
      <c r="B96" s="126"/>
      <c r="C96" s="126"/>
      <c r="D96" s="126"/>
      <c r="E96" s="126"/>
      <c r="F96" s="126"/>
      <c r="G96" s="126"/>
      <c r="H96" s="126"/>
      <c r="I96" s="126"/>
      <c r="J96" s="126"/>
      <c r="K96" s="126"/>
    </row>
    <row r="97" spans="1:11" ht="12.75" customHeight="1">
      <c r="A97" s="126"/>
      <c r="B97" s="126"/>
      <c r="C97" s="126"/>
      <c r="D97" s="126"/>
      <c r="E97" s="126"/>
      <c r="F97" s="126"/>
      <c r="G97" s="126"/>
      <c r="H97" s="126"/>
      <c r="I97" s="126"/>
      <c r="J97" s="126"/>
      <c r="K97" s="126"/>
    </row>
    <row r="98" spans="1:11" ht="12.75" customHeight="1">
      <c r="A98" s="126"/>
      <c r="B98" s="126"/>
      <c r="C98" s="126"/>
      <c r="D98" s="126"/>
      <c r="E98" s="126"/>
      <c r="F98" s="126"/>
      <c r="G98" s="126"/>
      <c r="H98" s="126"/>
      <c r="I98" s="126"/>
      <c r="J98" s="126"/>
      <c r="K98" s="126"/>
    </row>
    <row r="99" spans="1:11" ht="12.75" customHeight="1">
      <c r="A99" s="126"/>
      <c r="B99" s="126"/>
      <c r="C99" s="126"/>
      <c r="D99" s="126"/>
      <c r="E99" s="126"/>
      <c r="F99" s="126"/>
      <c r="G99" s="126"/>
      <c r="H99" s="126"/>
      <c r="I99" s="126"/>
      <c r="J99" s="126"/>
      <c r="K99" s="126"/>
    </row>
    <row r="100" spans="1:11" ht="12.75" customHeight="1">
      <c r="A100" s="126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</row>
    <row r="101" spans="1:11" ht="12.75" customHeight="1">
      <c r="A101" s="126"/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</row>
    <row r="102" ht="12.75" customHeight="1" hidden="1" thickBot="1"/>
    <row r="103" spans="2:30" ht="12.75" customHeight="1" hidden="1">
      <c r="B103" s="11" t="s">
        <v>36</v>
      </c>
      <c r="C103" s="82"/>
      <c r="D103" s="82"/>
      <c r="E103" s="82"/>
      <c r="F103" s="9"/>
      <c r="G103" s="9"/>
      <c r="H103" s="9"/>
      <c r="I103" s="9"/>
      <c r="J103" s="9"/>
      <c r="K103" s="83"/>
      <c r="AB103" s="56"/>
      <c r="AC103" s="104" t="s">
        <v>36</v>
      </c>
      <c r="AD103" s="56"/>
    </row>
    <row r="104" spans="2:30" ht="12.75" customHeight="1" hidden="1">
      <c r="B104" s="55" t="s">
        <v>37</v>
      </c>
      <c r="C104" s="105" t="s">
        <v>301</v>
      </c>
      <c r="D104" s="68">
        <v>260.118883</v>
      </c>
      <c r="E104" s="68">
        <v>56166088.019999996</v>
      </c>
      <c r="F104" s="68">
        <v>264.640855</v>
      </c>
      <c r="G104" s="68">
        <v>59557443.773</v>
      </c>
      <c r="H104" s="68">
        <v>16.229793</v>
      </c>
      <c r="I104" s="68">
        <v>4400100.06</v>
      </c>
      <c r="J104" s="68">
        <v>11.866145</v>
      </c>
      <c r="K104" s="84">
        <v>3734928.2539999997</v>
      </c>
      <c r="AB104" s="103"/>
      <c r="AC104" s="107" t="s">
        <v>37</v>
      </c>
      <c r="AD104" s="102"/>
    </row>
    <row r="105" spans="2:30" ht="12.75" customHeight="1" hidden="1">
      <c r="B105" s="99" t="s">
        <v>39</v>
      </c>
      <c r="C105" s="106" t="s">
        <v>301</v>
      </c>
      <c r="D105" s="100">
        <v>422.90563</v>
      </c>
      <c r="E105" s="100">
        <v>105798835.60999998</v>
      </c>
      <c r="F105" s="100">
        <v>463.905457</v>
      </c>
      <c r="G105" s="100">
        <v>186688567.235</v>
      </c>
      <c r="H105" s="100">
        <v>637.493447</v>
      </c>
      <c r="I105" s="100">
        <v>129611787.45</v>
      </c>
      <c r="J105" s="100">
        <v>692.5132660000002</v>
      </c>
      <c r="K105" s="101">
        <v>135456975.935</v>
      </c>
      <c r="AB105" s="80"/>
      <c r="AC105" s="108" t="s">
        <v>39</v>
      </c>
      <c r="AD105" s="102"/>
    </row>
    <row r="106" spans="2:30" ht="12.75" customHeight="1" hidden="1" thickBot="1">
      <c r="B106" s="99" t="s">
        <v>48</v>
      </c>
      <c r="C106" s="106" t="s">
        <v>301</v>
      </c>
      <c r="D106" s="384">
        <v>336.600305</v>
      </c>
      <c r="E106" s="384">
        <v>70581311.74</v>
      </c>
      <c r="F106" s="384">
        <v>366.07221</v>
      </c>
      <c r="G106" s="384">
        <v>154998647.711</v>
      </c>
      <c r="H106" s="384">
        <v>630.4853889999999</v>
      </c>
      <c r="I106" s="384">
        <v>124970476.82</v>
      </c>
      <c r="J106" s="384">
        <v>678.3973250000001</v>
      </c>
      <c r="K106" s="385">
        <v>129476336.147</v>
      </c>
      <c r="AB106" s="386"/>
      <c r="AC106" s="387" t="s">
        <v>48</v>
      </c>
      <c r="AD106" s="102"/>
    </row>
    <row r="107" spans="1:56" s="79" customFormat="1" ht="15" customHeight="1" hidden="1" thickBot="1">
      <c r="A107" s="51"/>
      <c r="B107" s="111" t="s">
        <v>297</v>
      </c>
      <c r="C107" s="110" t="s">
        <v>49</v>
      </c>
      <c r="D107" s="388">
        <v>119.655</v>
      </c>
      <c r="E107" s="388">
        <v>2370353.7</v>
      </c>
      <c r="F107" s="388">
        <v>124.691</v>
      </c>
      <c r="G107" s="388">
        <v>3044227.299</v>
      </c>
      <c r="H107" s="388">
        <v>524.558</v>
      </c>
      <c r="I107" s="388">
        <v>10586824.36</v>
      </c>
      <c r="J107" s="388">
        <v>512.885</v>
      </c>
      <c r="K107" s="389">
        <v>11071437.444</v>
      </c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28"/>
      <c r="AB107" s="109"/>
      <c r="AC107" s="387" t="s">
        <v>297</v>
      </c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BC107" s="35"/>
      <c r="BD107" s="35"/>
    </row>
    <row r="108" ht="12.75" customHeight="1" hidden="1"/>
  </sheetData>
  <sheetProtection selectLockedCells="1"/>
  <mergeCells count="28">
    <mergeCell ref="AN2:AR4"/>
    <mergeCell ref="BF2:BI4"/>
    <mergeCell ref="AE7:AL7"/>
    <mergeCell ref="AE8:AH8"/>
    <mergeCell ref="AI8:AL8"/>
    <mergeCell ref="AQ8:AR8"/>
    <mergeCell ref="AY8:AZ8"/>
    <mergeCell ref="BA8:BB8"/>
    <mergeCell ref="BI8:BJ8"/>
    <mergeCell ref="AS8:AT8"/>
    <mergeCell ref="I4:K4"/>
    <mergeCell ref="AB2:AF4"/>
    <mergeCell ref="D8:G8"/>
    <mergeCell ref="H8:K8"/>
    <mergeCell ref="J9:K9"/>
    <mergeCell ref="D9:E9"/>
    <mergeCell ref="H9:I9"/>
    <mergeCell ref="F9:G9"/>
    <mergeCell ref="BK8:BL8"/>
    <mergeCell ref="AE9:AF9"/>
    <mergeCell ref="AG9:AH9"/>
    <mergeCell ref="AI9:AJ9"/>
    <mergeCell ref="AK9:AL9"/>
    <mergeCell ref="D2:D3"/>
    <mergeCell ref="E2:E3"/>
    <mergeCell ref="B6:D6"/>
    <mergeCell ref="AI6:AL6"/>
    <mergeCell ref="H2:I2"/>
  </mergeCells>
  <conditionalFormatting sqref="AY11:BB68 BI11:BL68">
    <cfRule type="cellIs" priority="5" dxfId="21" operator="equal" stopIfTrue="1">
      <formula>$AY$3</formula>
    </cfRule>
    <cfRule type="cellIs" priority="6" dxfId="22" operator="equal" stopIfTrue="1">
      <formula>$AY$4</formula>
    </cfRule>
    <cfRule type="cellIs" priority="7" dxfId="23" operator="equal" stopIfTrue="1">
      <formula>$AY$2</formula>
    </cfRule>
  </conditionalFormatting>
  <conditionalFormatting sqref="AQ11:AT68">
    <cfRule type="cellIs" priority="8" dxfId="24" operator="lessThan" stopIfTrue="1">
      <formula>0</formula>
    </cfRule>
  </conditionalFormatting>
  <conditionalFormatting sqref="D71:K71">
    <cfRule type="cellIs" priority="9" dxfId="0" operator="greaterThan" stopIfTrue="1">
      <formula>0</formula>
    </cfRule>
  </conditionalFormatting>
  <conditionalFormatting sqref="BC11:BD68">
    <cfRule type="containsText" priority="1" dxfId="25" operator="containsText" stopIfTrue="1" text="CHECK">
      <formula>NOT(ISERROR(SEARCH("CHECK",BC11)))</formula>
    </cfRule>
  </conditionalFormatting>
  <printOptions horizontalCentered="1"/>
  <pageMargins left="0.1968503937007874" right="0.1968503937007874" top="0.1968503937007874" bottom="0.1968503937007874" header="0" footer="0"/>
  <pageSetup horizontalDpi="600" verticalDpi="600" orientation="landscape" pageOrder="overThenDown" paperSize="9" scale="56" r:id="rId3"/>
  <colBreaks count="2" manualBreakCount="2">
    <brk id="11" max="65535" man="1"/>
    <brk id="38" max="65535" man="1"/>
  </colBreaks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2:HN68"/>
  <sheetViews>
    <sheetView showGridLines="0" zoomScale="70" zoomScaleNormal="70" zoomScaleSheetLayoutView="100" zoomScalePageLayoutView="0" workbookViewId="0" topLeftCell="A1">
      <selection activeCell="A1" sqref="A1"/>
    </sheetView>
  </sheetViews>
  <sheetFormatPr defaultColWidth="9.625" defaultRowHeight="12.75" customHeight="1"/>
  <cols>
    <col min="1" max="1" width="11.25390625" style="81" customWidth="1"/>
    <col min="2" max="2" width="56.125" style="35" customWidth="1"/>
    <col min="3" max="6" width="25.75390625" style="35" customWidth="1"/>
    <col min="7" max="7" width="7.125" style="35" customWidth="1"/>
    <col min="8" max="9" width="7.25390625" style="35" customWidth="1"/>
    <col min="10" max="10" width="7.375" style="35" customWidth="1"/>
    <col min="11" max="13" width="9.625" style="35" customWidth="1"/>
    <col min="14" max="14" width="9.50390625" style="35" customWidth="1"/>
    <col min="15" max="15" width="6.875" style="35" customWidth="1"/>
    <col min="16" max="16" width="12.625" style="35" customWidth="1"/>
    <col min="17" max="17" width="58.625" style="35" customWidth="1"/>
    <col min="18" max="21" width="14.75390625" style="35" customWidth="1"/>
    <col min="22" max="16384" width="9.625" style="35" customWidth="1"/>
  </cols>
  <sheetData>
    <row r="1" ht="12.75" customHeight="1" thickBot="1"/>
    <row r="2" spans="1:20" ht="16.5" customHeight="1">
      <c r="A2" s="421"/>
      <c r="B2" s="422"/>
      <c r="C2" s="423"/>
      <c r="D2" s="424" t="s">
        <v>247</v>
      </c>
      <c r="E2" s="836" t="s">
        <v>348</v>
      </c>
      <c r="F2" s="129" t="s">
        <v>205</v>
      </c>
      <c r="G2" s="634"/>
      <c r="H2" s="634"/>
      <c r="I2" s="634"/>
      <c r="J2" s="634"/>
      <c r="K2" s="634"/>
      <c r="L2" s="634"/>
      <c r="M2" s="7"/>
      <c r="N2" s="6"/>
      <c r="T2" s="227"/>
    </row>
    <row r="3" spans="1:14" ht="16.5" customHeight="1">
      <c r="A3" s="425"/>
      <c r="B3" s="7"/>
      <c r="C3" s="7"/>
      <c r="D3" s="144" t="s">
        <v>210</v>
      </c>
      <c r="E3" s="140"/>
      <c r="F3" s="143"/>
      <c r="G3" s="634"/>
      <c r="H3" s="634"/>
      <c r="I3" s="634"/>
      <c r="J3" s="634"/>
      <c r="K3" s="634"/>
      <c r="L3" s="634"/>
      <c r="M3" s="7"/>
      <c r="N3" s="6"/>
    </row>
    <row r="4" spans="1:14" ht="16.5" customHeight="1">
      <c r="A4" s="425"/>
      <c r="B4" s="7"/>
      <c r="C4" s="390"/>
      <c r="D4" s="144"/>
      <c r="E4" s="140"/>
      <c r="F4" s="143"/>
      <c r="G4" s="634"/>
      <c r="H4" s="634"/>
      <c r="I4" s="634"/>
      <c r="J4" s="634"/>
      <c r="K4" s="634"/>
      <c r="L4" s="634"/>
      <c r="M4" s="7"/>
      <c r="N4" s="6"/>
    </row>
    <row r="5" spans="1:14" ht="16.5" customHeight="1">
      <c r="A5" s="425"/>
      <c r="B5" s="7"/>
      <c r="C5" s="7"/>
      <c r="D5" s="144" t="s">
        <v>206</v>
      </c>
      <c r="E5" s="140"/>
      <c r="F5" s="143"/>
      <c r="G5" s="634"/>
      <c r="H5" s="634"/>
      <c r="I5" s="634"/>
      <c r="J5" s="634"/>
      <c r="K5" s="634"/>
      <c r="L5" s="634"/>
      <c r="M5" s="7"/>
      <c r="N5" s="6"/>
    </row>
    <row r="6" spans="1:14" ht="16.5" customHeight="1">
      <c r="A6" s="425"/>
      <c r="B6" s="1149" t="s">
        <v>96</v>
      </c>
      <c r="C6" s="1181"/>
      <c r="D6" s="1130"/>
      <c r="E6" s="1124"/>
      <c r="F6" s="1180"/>
      <c r="G6" s="634"/>
      <c r="H6" s="634"/>
      <c r="I6" s="634"/>
      <c r="J6" s="634"/>
      <c r="K6" s="634"/>
      <c r="L6" s="634"/>
      <c r="M6" s="7"/>
      <c r="N6" s="6"/>
    </row>
    <row r="7" spans="1:14" ht="16.5" customHeight="1">
      <c r="A7" s="425"/>
      <c r="B7" s="1149"/>
      <c r="C7" s="1181"/>
      <c r="D7" s="144"/>
      <c r="E7" s="140"/>
      <c r="F7" s="143"/>
      <c r="G7" s="634"/>
      <c r="H7" s="634"/>
      <c r="I7" s="634"/>
      <c r="J7" s="634"/>
      <c r="K7" s="634"/>
      <c r="L7" s="634"/>
      <c r="M7" s="7"/>
      <c r="N7" s="6"/>
    </row>
    <row r="8" spans="1:19" ht="16.5" customHeight="1">
      <c r="A8" s="425"/>
      <c r="B8" s="1182" t="s">
        <v>200</v>
      </c>
      <c r="C8" s="1183"/>
      <c r="D8" s="144" t="s">
        <v>176</v>
      </c>
      <c r="E8" s="140"/>
      <c r="F8" s="136"/>
      <c r="G8" s="634"/>
      <c r="H8" s="634"/>
      <c r="I8" s="634"/>
      <c r="J8" s="634"/>
      <c r="K8" s="634"/>
      <c r="L8" s="634"/>
      <c r="M8" s="7"/>
      <c r="N8" s="6"/>
      <c r="P8" s="1131" t="s">
        <v>181</v>
      </c>
      <c r="Q8" s="1131"/>
      <c r="R8" s="1131"/>
      <c r="S8" s="1131"/>
    </row>
    <row r="9" spans="1:19" ht="16.5" customHeight="1">
      <c r="A9" s="425"/>
      <c r="B9" s="1184" t="s">
        <v>22</v>
      </c>
      <c r="C9" s="1185"/>
      <c r="D9" s="427" t="s">
        <v>209</v>
      </c>
      <c r="E9" s="140"/>
      <c r="F9" s="143"/>
      <c r="G9" s="634"/>
      <c r="H9" s="634"/>
      <c r="I9" s="634"/>
      <c r="J9" s="634"/>
      <c r="K9" s="634"/>
      <c r="L9" s="634"/>
      <c r="M9" s="7"/>
      <c r="N9" s="6"/>
      <c r="P9" s="1131"/>
      <c r="Q9" s="1131"/>
      <c r="R9" s="1131"/>
      <c r="S9" s="1131"/>
    </row>
    <row r="10" spans="1:19" ht="16.5" customHeight="1">
      <c r="A10" s="425"/>
      <c r="B10" s="1182" t="s">
        <v>23</v>
      </c>
      <c r="C10" s="1182"/>
      <c r="D10" s="428" t="s">
        <v>193</v>
      </c>
      <c r="E10" s="429"/>
      <c r="F10" s="430"/>
      <c r="G10" s="634"/>
      <c r="H10" s="634"/>
      <c r="I10" s="634"/>
      <c r="J10" s="634"/>
      <c r="K10" s="634"/>
      <c r="L10" s="634"/>
      <c r="M10" s="7"/>
      <c r="N10" s="6"/>
      <c r="P10" s="1131"/>
      <c r="Q10" s="1131"/>
      <c r="R10" s="1131"/>
      <c r="S10" s="1131"/>
    </row>
    <row r="11" spans="1:19" ht="16.5" customHeight="1">
      <c r="A11" s="425"/>
      <c r="B11" s="426"/>
      <c r="C11" s="426"/>
      <c r="D11" s="428"/>
      <c r="E11" s="429"/>
      <c r="F11" s="430"/>
      <c r="G11" s="634"/>
      <c r="H11" s="634"/>
      <c r="I11" s="634"/>
      <c r="J11" s="634"/>
      <c r="K11" s="634"/>
      <c r="L11" s="634"/>
      <c r="M11" s="7"/>
      <c r="N11" s="6"/>
      <c r="P11" s="1131"/>
      <c r="Q11" s="1131"/>
      <c r="R11" s="1131"/>
      <c r="S11" s="1131"/>
    </row>
    <row r="12" spans="1:20" ht="18" customHeight="1">
      <c r="A12" s="425"/>
      <c r="B12" s="1150" t="s">
        <v>344</v>
      </c>
      <c r="C12" s="1190"/>
      <c r="D12" s="431"/>
      <c r="E12" s="397"/>
      <c r="F12" s="432"/>
      <c r="G12" s="837" t="s">
        <v>182</v>
      </c>
      <c r="H12" s="837" t="s">
        <v>182</v>
      </c>
      <c r="I12" s="837" t="s">
        <v>182</v>
      </c>
      <c r="J12" s="837" t="s">
        <v>182</v>
      </c>
      <c r="K12" s="837" t="s">
        <v>183</v>
      </c>
      <c r="L12" s="837" t="s">
        <v>183</v>
      </c>
      <c r="M12" s="837" t="s">
        <v>183</v>
      </c>
      <c r="N12" s="837" t="s">
        <v>183</v>
      </c>
      <c r="Q12" s="71" t="s">
        <v>35</v>
      </c>
      <c r="R12" s="1178" t="s">
        <v>32</v>
      </c>
      <c r="S12" s="1179"/>
      <c r="T12" s="10"/>
    </row>
    <row r="13" spans="1:14" ht="16.5" customHeight="1" thickBot="1">
      <c r="A13" s="425"/>
      <c r="B13" s="1176" t="s">
        <v>342</v>
      </c>
      <c r="C13" s="1177"/>
      <c r="D13" s="838" t="s">
        <v>136</v>
      </c>
      <c r="E13" s="758"/>
      <c r="F13" s="433"/>
      <c r="G13" s="750"/>
      <c r="H13" s="635"/>
      <c r="I13" s="635"/>
      <c r="J13" s="635"/>
      <c r="K13" s="634"/>
      <c r="L13" s="634"/>
      <c r="M13" s="7"/>
      <c r="N13" s="6"/>
    </row>
    <row r="14" spans="1:21" s="418" customFormat="1" ht="17.25" customHeight="1">
      <c r="A14" s="983" t="s">
        <v>211</v>
      </c>
      <c r="B14" s="983" t="s">
        <v>211</v>
      </c>
      <c r="C14" s="1189" t="s">
        <v>30</v>
      </c>
      <c r="D14" s="1159"/>
      <c r="E14" s="1189" t="s">
        <v>31</v>
      </c>
      <c r="F14" s="1160"/>
      <c r="G14" s="636" t="s">
        <v>137</v>
      </c>
      <c r="H14" s="636"/>
      <c r="I14" s="636" t="s">
        <v>138</v>
      </c>
      <c r="J14" s="636"/>
      <c r="K14" s="636" t="s">
        <v>137</v>
      </c>
      <c r="L14" s="636"/>
      <c r="M14" s="636" t="s">
        <v>138</v>
      </c>
      <c r="N14" s="636"/>
      <c r="P14" s="273" t="s">
        <v>211</v>
      </c>
      <c r="Q14" s="274" t="s">
        <v>211</v>
      </c>
      <c r="R14" s="1186" t="s">
        <v>30</v>
      </c>
      <c r="S14" s="1188"/>
      <c r="T14" s="1186" t="s">
        <v>31</v>
      </c>
      <c r="U14" s="1187"/>
    </row>
    <row r="15" spans="1:21" s="126" customFormat="1" ht="12.75" customHeight="1">
      <c r="A15" s="434" t="s">
        <v>236</v>
      </c>
      <c r="B15" s="434" t="s">
        <v>193</v>
      </c>
      <c r="C15" s="622">
        <v>2013</v>
      </c>
      <c r="D15" s="622">
        <v>2014</v>
      </c>
      <c r="E15" s="622">
        <v>2013</v>
      </c>
      <c r="F15" s="623">
        <v>2014</v>
      </c>
      <c r="G15" s="639">
        <v>2013</v>
      </c>
      <c r="H15" s="640">
        <v>2014</v>
      </c>
      <c r="I15" s="640">
        <v>2013</v>
      </c>
      <c r="J15" s="640">
        <v>2014</v>
      </c>
      <c r="K15" s="640">
        <v>2013</v>
      </c>
      <c r="L15" s="209">
        <v>2014</v>
      </c>
      <c r="M15" s="640">
        <v>2013</v>
      </c>
      <c r="N15" s="640">
        <v>2014</v>
      </c>
      <c r="O15" s="34"/>
      <c r="P15" s="5" t="s">
        <v>201</v>
      </c>
      <c r="Q15" s="419"/>
      <c r="R15" s="48">
        <v>2013</v>
      </c>
      <c r="S15" s="48">
        <v>2014</v>
      </c>
      <c r="T15" s="48">
        <v>2013</v>
      </c>
      <c r="U15" s="275">
        <v>2014</v>
      </c>
    </row>
    <row r="16" spans="1:21" s="126" customFormat="1" ht="15.75" customHeight="1" thickBot="1">
      <c r="A16" s="435">
        <v>11</v>
      </c>
      <c r="B16" s="839" t="s">
        <v>50</v>
      </c>
      <c r="C16" s="840"/>
      <c r="D16" s="840"/>
      <c r="E16" s="840"/>
      <c r="F16" s="841"/>
      <c r="G16" s="641"/>
      <c r="H16" s="842"/>
      <c r="I16" s="842"/>
      <c r="J16" s="842"/>
      <c r="K16" s="842"/>
      <c r="L16" s="842"/>
      <c r="M16" s="842"/>
      <c r="N16" s="842"/>
      <c r="O16" s="420"/>
      <c r="P16" s="276">
        <v>11</v>
      </c>
      <c r="Q16" s="124" t="s">
        <v>50</v>
      </c>
      <c r="R16" s="119"/>
      <c r="S16" s="120"/>
      <c r="T16" s="120"/>
      <c r="U16" s="277"/>
    </row>
    <row r="17" spans="1:21" s="357" customFormat="1" ht="15" customHeight="1">
      <c r="A17" s="843" t="s">
        <v>303</v>
      </c>
      <c r="B17" s="843" t="s">
        <v>304</v>
      </c>
      <c r="C17" s="1052">
        <v>2607844.497</v>
      </c>
      <c r="D17" s="1053">
        <v>3288270.827</v>
      </c>
      <c r="E17" s="1053">
        <v>3302253.7279999997</v>
      </c>
      <c r="F17" s="1054">
        <v>3725296.395</v>
      </c>
      <c r="G17" s="647" t="s">
        <v>349</v>
      </c>
      <c r="H17" s="697" t="s">
        <v>349</v>
      </c>
      <c r="I17" s="697" t="s">
        <v>349</v>
      </c>
      <c r="J17" s="697" t="s">
        <v>349</v>
      </c>
      <c r="K17" s="697" t="s">
        <v>349</v>
      </c>
      <c r="L17" s="697" t="s">
        <v>349</v>
      </c>
      <c r="M17" s="697" t="s">
        <v>349</v>
      </c>
      <c r="N17" s="697" t="s">
        <v>349</v>
      </c>
      <c r="O17" s="844"/>
      <c r="P17" s="14" t="s">
        <v>303</v>
      </c>
      <c r="Q17" s="16" t="s">
        <v>304</v>
      </c>
      <c r="R17" s="658">
        <v>0</v>
      </c>
      <c r="S17" s="658">
        <v>0</v>
      </c>
      <c r="T17" s="658">
        <v>0</v>
      </c>
      <c r="U17" s="845">
        <v>0</v>
      </c>
    </row>
    <row r="18" spans="1:21" s="79" customFormat="1" ht="15" customHeight="1">
      <c r="A18" s="436" t="s">
        <v>305</v>
      </c>
      <c r="B18" s="1043" t="s">
        <v>195</v>
      </c>
      <c r="C18" s="1055">
        <v>1917875.016</v>
      </c>
      <c r="D18" s="1056">
        <v>2442838.313</v>
      </c>
      <c r="E18" s="1056">
        <v>119384.28</v>
      </c>
      <c r="F18" s="1057">
        <v>133277.431</v>
      </c>
      <c r="G18" s="641"/>
      <c r="H18" s="842"/>
      <c r="I18" s="842"/>
      <c r="J18" s="842"/>
      <c r="K18" s="842" t="s">
        <v>349</v>
      </c>
      <c r="L18" s="842" t="s">
        <v>349</v>
      </c>
      <c r="M18" s="842" t="s">
        <v>349</v>
      </c>
      <c r="N18" s="842" t="s">
        <v>349</v>
      </c>
      <c r="O18" s="92"/>
      <c r="P18" s="14" t="s">
        <v>305</v>
      </c>
      <c r="Q18" s="846" t="s">
        <v>195</v>
      </c>
      <c r="R18" s="847" t="s">
        <v>193</v>
      </c>
      <c r="S18" s="669" t="s">
        <v>193</v>
      </c>
      <c r="T18" s="669" t="s">
        <v>193</v>
      </c>
      <c r="U18" s="706" t="s">
        <v>193</v>
      </c>
    </row>
    <row r="19" spans="1:21" s="79" customFormat="1" ht="15" customHeight="1">
      <c r="A19" s="436" t="s">
        <v>28</v>
      </c>
      <c r="B19" s="1043" t="s">
        <v>306</v>
      </c>
      <c r="C19" s="1055">
        <v>689969.481</v>
      </c>
      <c r="D19" s="1058">
        <v>845432.514</v>
      </c>
      <c r="E19" s="1056">
        <v>3182869.448</v>
      </c>
      <c r="F19" s="1059">
        <v>3592018.964</v>
      </c>
      <c r="G19" s="641"/>
      <c r="H19" s="842"/>
      <c r="I19" s="842"/>
      <c r="J19" s="842"/>
      <c r="K19" s="842" t="s">
        <v>349</v>
      </c>
      <c r="L19" s="842" t="s">
        <v>349</v>
      </c>
      <c r="M19" s="842" t="s">
        <v>349</v>
      </c>
      <c r="N19" s="842" t="s">
        <v>349</v>
      </c>
      <c r="O19" s="92"/>
      <c r="P19" s="14" t="s">
        <v>28</v>
      </c>
      <c r="Q19" s="846" t="s">
        <v>306</v>
      </c>
      <c r="R19" s="847" t="s">
        <v>193</v>
      </c>
      <c r="S19" s="669" t="s">
        <v>193</v>
      </c>
      <c r="T19" s="669" t="s">
        <v>193</v>
      </c>
      <c r="U19" s="706" t="s">
        <v>193</v>
      </c>
    </row>
    <row r="20" spans="1:21" s="79" customFormat="1" ht="15" customHeight="1">
      <c r="A20" s="437" t="s">
        <v>29</v>
      </c>
      <c r="B20" s="1044" t="s">
        <v>307</v>
      </c>
      <c r="C20" s="1055">
        <v>0</v>
      </c>
      <c r="D20" s="1060">
        <v>0</v>
      </c>
      <c r="E20" s="1056">
        <v>0</v>
      </c>
      <c r="F20" s="1059">
        <v>0</v>
      </c>
      <c r="G20" s="641"/>
      <c r="H20" s="842"/>
      <c r="I20" s="842"/>
      <c r="J20" s="842"/>
      <c r="K20" s="842" t="s">
        <v>349</v>
      </c>
      <c r="L20" s="842" t="s">
        <v>349</v>
      </c>
      <c r="M20" s="842" t="s">
        <v>349</v>
      </c>
      <c r="N20" s="842" t="s">
        <v>349</v>
      </c>
      <c r="O20" s="92"/>
      <c r="P20" s="14" t="s">
        <v>29</v>
      </c>
      <c r="Q20" s="20" t="s">
        <v>307</v>
      </c>
      <c r="R20" s="847" t="s">
        <v>349</v>
      </c>
      <c r="S20" s="669" t="s">
        <v>349</v>
      </c>
      <c r="T20" s="669" t="s">
        <v>349</v>
      </c>
      <c r="U20" s="706" t="s">
        <v>349</v>
      </c>
    </row>
    <row r="21" spans="1:21" s="79" customFormat="1" ht="15" customHeight="1">
      <c r="A21" s="436" t="s">
        <v>308</v>
      </c>
      <c r="B21" s="1045" t="s">
        <v>309</v>
      </c>
      <c r="C21" s="1055">
        <v>6835586.179</v>
      </c>
      <c r="D21" s="1060">
        <v>7572798.225</v>
      </c>
      <c r="E21" s="1056">
        <v>13239582.31</v>
      </c>
      <c r="F21" s="1059">
        <v>13061168.948</v>
      </c>
      <c r="G21" s="641"/>
      <c r="H21" s="842"/>
      <c r="I21" s="842"/>
      <c r="J21" s="842"/>
      <c r="K21" s="842" t="s">
        <v>349</v>
      </c>
      <c r="L21" s="842" t="s">
        <v>349</v>
      </c>
      <c r="M21" s="842" t="s">
        <v>349</v>
      </c>
      <c r="N21" s="842" t="s">
        <v>349</v>
      </c>
      <c r="O21" s="92"/>
      <c r="P21" s="14" t="s">
        <v>308</v>
      </c>
      <c r="Q21" s="33" t="s">
        <v>309</v>
      </c>
      <c r="R21" s="668"/>
      <c r="S21" s="669"/>
      <c r="T21" s="669"/>
      <c r="U21" s="706"/>
    </row>
    <row r="22" spans="1:21" s="79" customFormat="1" ht="15" customHeight="1">
      <c r="A22" s="437" t="s">
        <v>310</v>
      </c>
      <c r="B22" s="1046" t="s">
        <v>135</v>
      </c>
      <c r="C22" s="1055">
        <v>1233569.306</v>
      </c>
      <c r="D22" s="1060">
        <v>1655233.001</v>
      </c>
      <c r="E22" s="1056">
        <v>394359.031</v>
      </c>
      <c r="F22" s="1059">
        <v>420044.137</v>
      </c>
      <c r="G22" s="641"/>
      <c r="H22" s="842"/>
      <c r="I22" s="842"/>
      <c r="J22" s="842"/>
      <c r="K22" s="842" t="s">
        <v>349</v>
      </c>
      <c r="L22" s="842" t="s">
        <v>349</v>
      </c>
      <c r="M22" s="842" t="s">
        <v>349</v>
      </c>
      <c r="N22" s="842" t="s">
        <v>349</v>
      </c>
      <c r="O22" s="92"/>
      <c r="P22" s="14" t="s">
        <v>310</v>
      </c>
      <c r="Q22" s="33" t="s">
        <v>135</v>
      </c>
      <c r="R22" s="668"/>
      <c r="S22" s="669"/>
      <c r="T22" s="669"/>
      <c r="U22" s="706"/>
    </row>
    <row r="23" spans="1:21" s="79" customFormat="1" ht="15" customHeight="1">
      <c r="A23" s="437" t="s">
        <v>312</v>
      </c>
      <c r="B23" s="398" t="s">
        <v>95</v>
      </c>
      <c r="C23" s="1055">
        <v>4425764.411</v>
      </c>
      <c r="D23" s="1060">
        <v>4204287.417</v>
      </c>
      <c r="E23" s="1056">
        <v>3407372.163</v>
      </c>
      <c r="F23" s="1059">
        <v>3187301.004</v>
      </c>
      <c r="G23" s="641"/>
      <c r="H23" s="842"/>
      <c r="I23" s="842"/>
      <c r="J23" s="842"/>
      <c r="K23" s="842" t="s">
        <v>349</v>
      </c>
      <c r="L23" s="842" t="s">
        <v>349</v>
      </c>
      <c r="M23" s="842" t="s">
        <v>349</v>
      </c>
      <c r="N23" s="842" t="s">
        <v>349</v>
      </c>
      <c r="O23" s="92"/>
      <c r="P23" s="14" t="s">
        <v>312</v>
      </c>
      <c r="Q23" s="33" t="s">
        <v>95</v>
      </c>
      <c r="R23" s="668"/>
      <c r="S23" s="669"/>
      <c r="T23" s="669"/>
      <c r="U23" s="706"/>
    </row>
    <row r="24" spans="1:21" s="79" customFormat="1" ht="15" customHeight="1">
      <c r="A24" s="436" t="s">
        <v>314</v>
      </c>
      <c r="B24" s="1047" t="s">
        <v>311</v>
      </c>
      <c r="C24" s="1055">
        <v>13478954.28</v>
      </c>
      <c r="D24" s="1060">
        <v>14897248.679</v>
      </c>
      <c r="E24" s="1056">
        <v>38820285.13</v>
      </c>
      <c r="F24" s="1059">
        <v>40556913.295</v>
      </c>
      <c r="G24" s="641"/>
      <c r="H24" s="842"/>
      <c r="I24" s="842"/>
      <c r="J24" s="842"/>
      <c r="K24" s="842" t="s">
        <v>349</v>
      </c>
      <c r="L24" s="842" t="s">
        <v>349</v>
      </c>
      <c r="M24" s="842" t="s">
        <v>349</v>
      </c>
      <c r="N24" s="842" t="s">
        <v>349</v>
      </c>
      <c r="O24" s="92"/>
      <c r="P24" s="14" t="s">
        <v>314</v>
      </c>
      <c r="Q24" s="33" t="s">
        <v>311</v>
      </c>
      <c r="R24" s="668"/>
      <c r="S24" s="669"/>
      <c r="T24" s="669"/>
      <c r="U24" s="706"/>
    </row>
    <row r="25" spans="1:21" s="79" customFormat="1" ht="15" customHeight="1">
      <c r="A25" s="436">
        <v>11.6</v>
      </c>
      <c r="B25" s="1048" t="s">
        <v>313</v>
      </c>
      <c r="C25" s="1055">
        <v>28028837.61</v>
      </c>
      <c r="D25" s="1060">
        <v>33168680.477</v>
      </c>
      <c r="E25" s="1056">
        <v>82429108.3</v>
      </c>
      <c r="F25" s="1059">
        <v>90828703.993</v>
      </c>
      <c r="G25" s="641"/>
      <c r="H25" s="842"/>
      <c r="I25" s="842"/>
      <c r="J25" s="842"/>
      <c r="K25" s="842" t="s">
        <v>349</v>
      </c>
      <c r="L25" s="842" t="s">
        <v>349</v>
      </c>
      <c r="M25" s="842" t="s">
        <v>349</v>
      </c>
      <c r="N25" s="842" t="s">
        <v>349</v>
      </c>
      <c r="O25" s="92"/>
      <c r="P25" s="14">
        <v>11.6</v>
      </c>
      <c r="Q25" s="44" t="s">
        <v>313</v>
      </c>
      <c r="R25" s="668"/>
      <c r="S25" s="669"/>
      <c r="T25" s="669"/>
      <c r="U25" s="706"/>
    </row>
    <row r="26" spans="1:21" s="79" customFormat="1" ht="15" customHeight="1">
      <c r="A26" s="436">
        <v>11.7</v>
      </c>
      <c r="B26" s="1045" t="s">
        <v>315</v>
      </c>
      <c r="C26" s="1055">
        <v>3781861.548</v>
      </c>
      <c r="D26" s="1060">
        <v>6559490.839</v>
      </c>
      <c r="E26" s="1056">
        <v>10441009.68</v>
      </c>
      <c r="F26" s="1059">
        <v>13174332.505</v>
      </c>
      <c r="G26" s="641"/>
      <c r="H26" s="842"/>
      <c r="I26" s="842"/>
      <c r="J26" s="842"/>
      <c r="K26" s="842" t="s">
        <v>349</v>
      </c>
      <c r="L26" s="842" t="s">
        <v>349</v>
      </c>
      <c r="M26" s="842" t="s">
        <v>349</v>
      </c>
      <c r="N26" s="842" t="s">
        <v>349</v>
      </c>
      <c r="O26" s="92"/>
      <c r="P26" s="14">
        <v>11.7</v>
      </c>
      <c r="Q26" s="33" t="s">
        <v>315</v>
      </c>
      <c r="R26" s="668"/>
      <c r="S26" s="669"/>
      <c r="T26" s="669"/>
      <c r="U26" s="706"/>
    </row>
    <row r="27" spans="1:21" s="79" customFormat="1" ht="15" customHeight="1">
      <c r="A27" s="438" t="s">
        <v>94</v>
      </c>
      <c r="B27" s="1044" t="s">
        <v>24</v>
      </c>
      <c r="C27" s="1055">
        <v>65353.164</v>
      </c>
      <c r="D27" s="1060">
        <v>80222.407</v>
      </c>
      <c r="E27" s="1056">
        <v>3064121.681</v>
      </c>
      <c r="F27" s="1059">
        <v>3248197.473</v>
      </c>
      <c r="G27" s="641"/>
      <c r="H27" s="842"/>
      <c r="I27" s="842"/>
      <c r="J27" s="842"/>
      <c r="K27" s="842" t="s">
        <v>349</v>
      </c>
      <c r="L27" s="842" t="s">
        <v>349</v>
      </c>
      <c r="M27" s="842" t="s">
        <v>349</v>
      </c>
      <c r="N27" s="842" t="s">
        <v>349</v>
      </c>
      <c r="O27" s="92"/>
      <c r="P27" s="15" t="s">
        <v>94</v>
      </c>
      <c r="Q27" s="21" t="s">
        <v>24</v>
      </c>
      <c r="R27" s="668" t="s">
        <v>349</v>
      </c>
      <c r="S27" s="668" t="s">
        <v>349</v>
      </c>
      <c r="T27" s="668" t="s">
        <v>349</v>
      </c>
      <c r="U27" s="721" t="s">
        <v>349</v>
      </c>
    </row>
    <row r="28" spans="1:222" s="343" customFormat="1" ht="15" customHeight="1">
      <c r="A28" s="439">
        <v>12</v>
      </c>
      <c r="B28" s="839" t="s">
        <v>316</v>
      </c>
      <c r="C28" s="1061"/>
      <c r="D28" s="1062"/>
      <c r="E28" s="1062"/>
      <c r="F28" s="1063"/>
      <c r="G28" s="848"/>
      <c r="H28" s="848"/>
      <c r="I28" s="848"/>
      <c r="J28" s="848"/>
      <c r="K28" s="848"/>
      <c r="L28" s="848"/>
      <c r="M28" s="848"/>
      <c r="N28" s="849"/>
      <c r="O28" s="92"/>
      <c r="P28" s="278">
        <v>12</v>
      </c>
      <c r="Q28" s="124" t="s">
        <v>316</v>
      </c>
      <c r="R28" s="122" t="s">
        <v>193</v>
      </c>
      <c r="S28" s="123" t="s">
        <v>193</v>
      </c>
      <c r="T28" s="123" t="s">
        <v>193</v>
      </c>
      <c r="U28" s="279" t="s">
        <v>193</v>
      </c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</row>
    <row r="29" spans="1:21" s="79" customFormat="1" ht="15" customHeight="1">
      <c r="A29" s="436">
        <v>12.1</v>
      </c>
      <c r="B29" s="438" t="s">
        <v>317</v>
      </c>
      <c r="C29" s="1064">
        <v>998535.012</v>
      </c>
      <c r="D29" s="1060">
        <v>1511286.654</v>
      </c>
      <c r="E29" s="1060">
        <v>10042.007</v>
      </c>
      <c r="F29" s="1059">
        <v>11313.376</v>
      </c>
      <c r="G29" s="641"/>
      <c r="H29" s="842"/>
      <c r="I29" s="842"/>
      <c r="J29" s="842"/>
      <c r="K29" s="842" t="s">
        <v>349</v>
      </c>
      <c r="L29" s="842" t="s">
        <v>349</v>
      </c>
      <c r="M29" s="842" t="s">
        <v>349</v>
      </c>
      <c r="N29" s="842" t="s">
        <v>349</v>
      </c>
      <c r="O29" s="92"/>
      <c r="P29" s="14">
        <v>12.1</v>
      </c>
      <c r="Q29" s="16" t="s">
        <v>317</v>
      </c>
      <c r="R29" s="668"/>
      <c r="S29" s="669"/>
      <c r="T29" s="669"/>
      <c r="U29" s="706"/>
    </row>
    <row r="30" spans="1:21" s="79" customFormat="1" ht="15" customHeight="1">
      <c r="A30" s="436">
        <v>12.2</v>
      </c>
      <c r="B30" s="1049" t="s">
        <v>318</v>
      </c>
      <c r="C30" s="1064">
        <v>9335485.062</v>
      </c>
      <c r="D30" s="1060">
        <v>9797597.616</v>
      </c>
      <c r="E30" s="1060">
        <v>3623784.329</v>
      </c>
      <c r="F30" s="1059">
        <v>3559652.898</v>
      </c>
      <c r="G30" s="641"/>
      <c r="H30" s="842"/>
      <c r="I30" s="842"/>
      <c r="J30" s="842"/>
      <c r="K30" s="842" t="s">
        <v>349</v>
      </c>
      <c r="L30" s="842" t="s">
        <v>349</v>
      </c>
      <c r="M30" s="842" t="s">
        <v>349</v>
      </c>
      <c r="N30" s="842" t="s">
        <v>349</v>
      </c>
      <c r="O30" s="92"/>
      <c r="P30" s="14">
        <v>12.2</v>
      </c>
      <c r="Q30" s="16" t="s">
        <v>318</v>
      </c>
      <c r="R30" s="668"/>
      <c r="S30" s="669"/>
      <c r="T30" s="669"/>
      <c r="U30" s="706"/>
    </row>
    <row r="31" spans="1:21" s="79" customFormat="1" ht="15" customHeight="1">
      <c r="A31" s="436">
        <v>12.3</v>
      </c>
      <c r="B31" s="1049" t="s">
        <v>319</v>
      </c>
      <c r="C31" s="1064">
        <v>148044.219</v>
      </c>
      <c r="D31" s="1060">
        <v>118367.134</v>
      </c>
      <c r="E31" s="1060">
        <v>105975.26</v>
      </c>
      <c r="F31" s="1059">
        <v>32289.243</v>
      </c>
      <c r="G31" s="641"/>
      <c r="H31" s="842"/>
      <c r="I31" s="842"/>
      <c r="J31" s="842"/>
      <c r="K31" s="842" t="s">
        <v>349</v>
      </c>
      <c r="L31" s="842" t="s">
        <v>349</v>
      </c>
      <c r="M31" s="842" t="s">
        <v>349</v>
      </c>
      <c r="N31" s="842" t="s">
        <v>349</v>
      </c>
      <c r="O31" s="92"/>
      <c r="P31" s="14">
        <v>12.3</v>
      </c>
      <c r="Q31" s="16" t="s">
        <v>319</v>
      </c>
      <c r="R31" s="668"/>
      <c r="S31" s="669"/>
      <c r="T31" s="669"/>
      <c r="U31" s="706"/>
    </row>
    <row r="32" spans="1:21" s="79" customFormat="1" ht="15" customHeight="1">
      <c r="A32" s="436">
        <v>12.4</v>
      </c>
      <c r="B32" s="1049" t="s">
        <v>320</v>
      </c>
      <c r="C32" s="1064">
        <v>23231860.33</v>
      </c>
      <c r="D32" s="1060">
        <v>24612828.587</v>
      </c>
      <c r="E32" s="1060">
        <v>11701879.11</v>
      </c>
      <c r="F32" s="1059">
        <v>12007582.423</v>
      </c>
      <c r="G32" s="641"/>
      <c r="H32" s="842"/>
      <c r="I32" s="842"/>
      <c r="J32" s="842"/>
      <c r="K32" s="842" t="s">
        <v>349</v>
      </c>
      <c r="L32" s="842" t="s">
        <v>349</v>
      </c>
      <c r="M32" s="842" t="s">
        <v>349</v>
      </c>
      <c r="N32" s="842" t="s">
        <v>349</v>
      </c>
      <c r="O32" s="92"/>
      <c r="P32" s="14">
        <v>12.4</v>
      </c>
      <c r="Q32" s="16" t="s">
        <v>320</v>
      </c>
      <c r="R32" s="668"/>
      <c r="S32" s="669"/>
      <c r="T32" s="669"/>
      <c r="U32" s="706"/>
    </row>
    <row r="33" spans="1:21" s="79" customFormat="1" ht="15" customHeight="1">
      <c r="A33" s="436">
        <v>12.5</v>
      </c>
      <c r="B33" s="438" t="s">
        <v>321</v>
      </c>
      <c r="C33" s="1064">
        <v>45519705.28</v>
      </c>
      <c r="D33" s="1060">
        <v>49936312.086</v>
      </c>
      <c r="E33" s="1060">
        <v>38873854.65</v>
      </c>
      <c r="F33" s="1059">
        <v>41368820.114</v>
      </c>
      <c r="G33" s="641"/>
      <c r="H33" s="842"/>
      <c r="I33" s="842"/>
      <c r="J33" s="842"/>
      <c r="K33" s="842" t="s">
        <v>349</v>
      </c>
      <c r="L33" s="842" t="s">
        <v>349</v>
      </c>
      <c r="M33" s="842" t="s">
        <v>349</v>
      </c>
      <c r="N33" s="842" t="s">
        <v>349</v>
      </c>
      <c r="O33" s="92"/>
      <c r="P33" s="14">
        <v>12.5</v>
      </c>
      <c r="Q33" s="22" t="s">
        <v>321</v>
      </c>
      <c r="R33" s="668"/>
      <c r="S33" s="669"/>
      <c r="T33" s="669"/>
      <c r="U33" s="706"/>
    </row>
    <row r="34" spans="1:21" s="79" customFormat="1" ht="15" customHeight="1">
      <c r="A34" s="441">
        <v>12.6</v>
      </c>
      <c r="B34" s="441" t="s">
        <v>322</v>
      </c>
      <c r="C34" s="1064">
        <v>24369726.65</v>
      </c>
      <c r="D34" s="1060">
        <v>27810946.169</v>
      </c>
      <c r="E34" s="1060">
        <v>22541912.21</v>
      </c>
      <c r="F34" s="1059">
        <v>22875770.025</v>
      </c>
      <c r="G34" s="641"/>
      <c r="H34" s="842"/>
      <c r="I34" s="842"/>
      <c r="J34" s="842"/>
      <c r="K34" s="842" t="s">
        <v>349</v>
      </c>
      <c r="L34" s="842" t="s">
        <v>349</v>
      </c>
      <c r="M34" s="842" t="s">
        <v>349</v>
      </c>
      <c r="N34" s="842" t="s">
        <v>349</v>
      </c>
      <c r="O34" s="92"/>
      <c r="P34" s="14">
        <v>12.6</v>
      </c>
      <c r="Q34" s="121" t="s">
        <v>322</v>
      </c>
      <c r="R34" s="668" t="s">
        <v>349</v>
      </c>
      <c r="S34" s="669" t="s">
        <v>349</v>
      </c>
      <c r="T34" s="669" t="s">
        <v>349</v>
      </c>
      <c r="U34" s="706" t="s">
        <v>349</v>
      </c>
    </row>
    <row r="35" spans="1:21" s="79" customFormat="1" ht="15" customHeight="1">
      <c r="A35" s="436" t="s">
        <v>51</v>
      </c>
      <c r="B35" s="1050" t="s">
        <v>25</v>
      </c>
      <c r="C35" s="1064">
        <v>390351.909</v>
      </c>
      <c r="D35" s="1060">
        <v>1002731.748</v>
      </c>
      <c r="E35" s="1060">
        <v>25698.391</v>
      </c>
      <c r="F35" s="1059">
        <v>195660.302</v>
      </c>
      <c r="G35" s="641"/>
      <c r="H35" s="842"/>
      <c r="I35" s="842"/>
      <c r="J35" s="842"/>
      <c r="K35" s="842" t="s">
        <v>349</v>
      </c>
      <c r="L35" s="842" t="s">
        <v>349</v>
      </c>
      <c r="M35" s="842" t="s">
        <v>349</v>
      </c>
      <c r="N35" s="842" t="s">
        <v>349</v>
      </c>
      <c r="O35" s="92"/>
      <c r="P35" s="14" t="s">
        <v>51</v>
      </c>
      <c r="Q35" s="19" t="s">
        <v>25</v>
      </c>
      <c r="R35" s="668" t="s">
        <v>349</v>
      </c>
      <c r="S35" s="669" t="s">
        <v>349</v>
      </c>
      <c r="T35" s="669" t="s">
        <v>349</v>
      </c>
      <c r="U35" s="706" t="s">
        <v>349</v>
      </c>
    </row>
    <row r="36" spans="1:21" s="79" customFormat="1" ht="15" customHeight="1">
      <c r="A36" s="436" t="s">
        <v>52</v>
      </c>
      <c r="B36" s="1050" t="s">
        <v>26</v>
      </c>
      <c r="C36" s="1064">
        <v>1737373.9</v>
      </c>
      <c r="D36" s="1060">
        <v>1898889.686</v>
      </c>
      <c r="E36" s="1060">
        <v>11831580.88</v>
      </c>
      <c r="F36" s="1059">
        <v>11013229.553</v>
      </c>
      <c r="G36" s="641"/>
      <c r="H36" s="842"/>
      <c r="I36" s="842"/>
      <c r="J36" s="842"/>
      <c r="K36" s="842" t="s">
        <v>349</v>
      </c>
      <c r="L36" s="842" t="s">
        <v>349</v>
      </c>
      <c r="M36" s="842" t="s">
        <v>349</v>
      </c>
      <c r="N36" s="842" t="s">
        <v>349</v>
      </c>
      <c r="O36" s="92"/>
      <c r="P36" s="14" t="s">
        <v>52</v>
      </c>
      <c r="Q36" s="19" t="s">
        <v>26</v>
      </c>
      <c r="R36" s="668" t="s">
        <v>349</v>
      </c>
      <c r="S36" s="669" t="s">
        <v>349</v>
      </c>
      <c r="T36" s="669" t="s">
        <v>349</v>
      </c>
      <c r="U36" s="706" t="s">
        <v>349</v>
      </c>
    </row>
    <row r="37" spans="1:21" s="79" customFormat="1" ht="15" customHeight="1" thickBot="1">
      <c r="A37" s="442" t="s">
        <v>53</v>
      </c>
      <c r="B37" s="1051" t="s">
        <v>27</v>
      </c>
      <c r="C37" s="1065">
        <v>412303.613</v>
      </c>
      <c r="D37" s="1066">
        <v>395593.509</v>
      </c>
      <c r="E37" s="1066">
        <v>37609.666</v>
      </c>
      <c r="F37" s="1067">
        <v>26357.733</v>
      </c>
      <c r="G37" s="641"/>
      <c r="H37" s="842"/>
      <c r="I37" s="842"/>
      <c r="J37" s="842"/>
      <c r="K37" s="842" t="s">
        <v>349</v>
      </c>
      <c r="L37" s="842" t="s">
        <v>349</v>
      </c>
      <c r="M37" s="842" t="s">
        <v>349</v>
      </c>
      <c r="N37" s="842" t="s">
        <v>349</v>
      </c>
      <c r="O37" s="92"/>
      <c r="P37" s="734" t="s">
        <v>53</v>
      </c>
      <c r="Q37" s="23" t="s">
        <v>27</v>
      </c>
      <c r="R37" s="737" t="s">
        <v>349</v>
      </c>
      <c r="S37" s="850" t="s">
        <v>349</v>
      </c>
      <c r="T37" s="850" t="s">
        <v>349</v>
      </c>
      <c r="U37" s="738" t="s">
        <v>349</v>
      </c>
    </row>
    <row r="38" spans="1:16" ht="15" customHeight="1" thickBot="1">
      <c r="A38" s="34"/>
      <c r="B38" s="127"/>
      <c r="C38" s="127"/>
      <c r="D38" s="34"/>
      <c r="E38" s="34"/>
      <c r="F38" s="34"/>
      <c r="L38" s="10"/>
      <c r="M38" s="10"/>
      <c r="P38" s="61" t="s">
        <v>193</v>
      </c>
    </row>
    <row r="39" spans="1:13" ht="12.75" customHeight="1" thickBot="1">
      <c r="A39" s="34"/>
      <c r="B39" s="383" t="s">
        <v>158</v>
      </c>
      <c r="C39" s="310">
        <v>0</v>
      </c>
      <c r="D39" s="310">
        <v>0</v>
      </c>
      <c r="E39" s="310">
        <v>0</v>
      </c>
      <c r="F39" s="311">
        <v>0</v>
      </c>
      <c r="M39" s="10"/>
    </row>
    <row r="40" spans="1:13" ht="12.75" customHeight="1" thickBot="1">
      <c r="A40" s="34"/>
      <c r="B40" s="383" t="s">
        <v>175</v>
      </c>
      <c r="C40" s="1100">
        <v>0</v>
      </c>
      <c r="D40" s="1100">
        <v>0</v>
      </c>
      <c r="E40" s="1100">
        <v>0</v>
      </c>
      <c r="F40" s="1101">
        <v>0</v>
      </c>
      <c r="M40" s="10"/>
    </row>
    <row r="41" spans="1:13" ht="12.75" customHeight="1">
      <c r="A41" s="34"/>
      <c r="B41" s="126"/>
      <c r="C41" s="126"/>
      <c r="D41" s="126"/>
      <c r="E41" s="126"/>
      <c r="F41" s="126"/>
      <c r="M41" s="10"/>
    </row>
    <row r="42" spans="1:13" ht="12.75" customHeight="1">
      <c r="A42" s="34"/>
      <c r="B42" s="126"/>
      <c r="C42" s="126"/>
      <c r="D42" s="126"/>
      <c r="E42" s="126"/>
      <c r="F42" s="126"/>
      <c r="M42" s="10"/>
    </row>
    <row r="43" spans="1:13" ht="12.75" customHeight="1">
      <c r="A43" s="34"/>
      <c r="B43" s="126"/>
      <c r="C43" s="126"/>
      <c r="D43" s="126"/>
      <c r="E43" s="126"/>
      <c r="F43" s="126"/>
      <c r="M43" s="10"/>
    </row>
    <row r="44" spans="1:13" ht="12.75" customHeight="1">
      <c r="A44" s="34"/>
      <c r="B44" s="126"/>
      <c r="C44" s="126"/>
      <c r="D44" s="126"/>
      <c r="E44" s="126"/>
      <c r="F44" s="126"/>
      <c r="M44" s="10"/>
    </row>
    <row r="45" spans="1:13" ht="12.75" customHeight="1">
      <c r="A45" s="34"/>
      <c r="B45" s="126"/>
      <c r="C45" s="126"/>
      <c r="D45" s="126"/>
      <c r="E45" s="126"/>
      <c r="F45" s="126"/>
      <c r="M45" s="10"/>
    </row>
    <row r="46" spans="1:6" ht="12.75" customHeight="1">
      <c r="A46" s="34"/>
      <c r="B46" s="126"/>
      <c r="C46" s="126"/>
      <c r="D46" s="126"/>
      <c r="E46" s="126"/>
      <c r="F46" s="126"/>
    </row>
    <row r="47" spans="1:6" ht="12.75" customHeight="1">
      <c r="A47" s="34"/>
      <c r="B47" s="126"/>
      <c r="C47" s="126"/>
      <c r="D47" s="126"/>
      <c r="E47" s="126"/>
      <c r="F47" s="126"/>
    </row>
    <row r="48" spans="1:6" ht="12.75" customHeight="1">
      <c r="A48" s="34"/>
      <c r="B48" s="126"/>
      <c r="C48" s="126"/>
      <c r="D48" s="126"/>
      <c r="E48" s="126"/>
      <c r="F48" s="126"/>
    </row>
    <row r="61" ht="12.75" customHeight="1">
      <c r="N61" s="93"/>
    </row>
    <row r="62" ht="12.75" customHeight="1">
      <c r="N62" s="93"/>
    </row>
    <row r="63" ht="12.75" customHeight="1">
      <c r="N63" s="93"/>
    </row>
    <row r="68" spans="20:23" ht="12.75" customHeight="1">
      <c r="T68" s="93" t="s">
        <v>193</v>
      </c>
      <c r="U68" s="93" t="s">
        <v>193</v>
      </c>
      <c r="V68" s="93" t="s">
        <v>193</v>
      </c>
      <c r="W68" s="93" t="s">
        <v>193</v>
      </c>
    </row>
  </sheetData>
  <sheetProtection selectLockedCells="1"/>
  <mergeCells count="13">
    <mergeCell ref="T14:U14"/>
    <mergeCell ref="R14:S14"/>
    <mergeCell ref="C14:D14"/>
    <mergeCell ref="E14:F14"/>
    <mergeCell ref="B10:C10"/>
    <mergeCell ref="B12:C12"/>
    <mergeCell ref="B13:C13"/>
    <mergeCell ref="P8:S11"/>
    <mergeCell ref="R12:S12"/>
    <mergeCell ref="D6:F6"/>
    <mergeCell ref="B6:C7"/>
    <mergeCell ref="B8:C8"/>
    <mergeCell ref="B9:C9"/>
  </mergeCells>
  <conditionalFormatting sqref="C40:F40">
    <cfRule type="cellIs" priority="1" dxfId="0" operator="greaterThan" stopIfTrue="1">
      <formula>0</formula>
    </cfRule>
  </conditionalFormatting>
  <printOptions/>
  <pageMargins left="0" right="0" top="0.3937007874015748" bottom="0.3937007874015748" header="0.5118110236220472" footer="0.5118110236220472"/>
  <pageSetup horizontalDpi="600" verticalDpi="600" orientation="landscape" paperSize="9" scale="78" r:id="rId2"/>
  <colBreaks count="1" manualBreakCount="1">
    <brk id="6" min="1" max="38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2:BB53"/>
  <sheetViews>
    <sheetView showGridLines="0" zoomScale="70" zoomScaleNormal="7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0.25390625" style="328" customWidth="1"/>
    <col min="2" max="3" width="14.625" style="328" customWidth="1"/>
    <col min="4" max="4" width="73.50390625" style="328" customWidth="1"/>
    <col min="5" max="5" width="11.625" style="328" customWidth="1"/>
    <col min="6" max="13" width="15.125" style="328" customWidth="1"/>
    <col min="14" max="28" width="7.00390625" style="35" customWidth="1"/>
    <col min="29" max="29" width="7.00390625" style="328" customWidth="1"/>
    <col min="30" max="32" width="13.375" style="328" customWidth="1"/>
    <col min="33" max="33" width="55.75390625" style="328" customWidth="1"/>
    <col min="34" max="34" width="10.875" style="328" customWidth="1"/>
    <col min="35" max="41" width="13.375" style="328" customWidth="1"/>
    <col min="42" max="42" width="15.375" style="328" bestFit="1" customWidth="1"/>
    <col min="43" max="44" width="9.00390625" style="328" customWidth="1"/>
    <col min="45" max="46" width="14.625" style="328" bestFit="1" customWidth="1"/>
    <col min="47" max="47" width="68.875" style="328" bestFit="1" customWidth="1"/>
    <col min="48" max="48" width="9.25390625" style="328" bestFit="1" customWidth="1"/>
    <col min="49" max="52" width="9.75390625" style="328" bestFit="1" customWidth="1"/>
    <col min="53" max="16384" width="9.00390625" style="328" customWidth="1"/>
  </cols>
  <sheetData>
    <row r="1" ht="13.5" thickBot="1"/>
    <row r="2" spans="1:42" ht="16.5" customHeight="1">
      <c r="A2" s="469" t="s">
        <v>193</v>
      </c>
      <c r="B2" s="470"/>
      <c r="C2" s="470"/>
      <c r="D2" s="471"/>
      <c r="E2" s="471"/>
      <c r="F2" s="471"/>
      <c r="G2" s="471"/>
      <c r="H2" s="472" t="s">
        <v>302</v>
      </c>
      <c r="I2" s="1221" t="s">
        <v>348</v>
      </c>
      <c r="J2" s="1221"/>
      <c r="K2" s="473" t="s">
        <v>205</v>
      </c>
      <c r="L2" s="1222"/>
      <c r="M2" s="1223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750"/>
      <c r="AD2" s="1131"/>
      <c r="AE2" s="1131"/>
      <c r="AF2" s="1131"/>
      <c r="AG2" s="1131"/>
      <c r="AH2" s="443"/>
      <c r="AJ2" s="443"/>
      <c r="AK2" s="443"/>
      <c r="AL2" s="443"/>
      <c r="AM2" s="443"/>
      <c r="AN2" s="443"/>
      <c r="AO2" s="443"/>
      <c r="AP2" s="443"/>
    </row>
    <row r="3" spans="1:42" ht="16.5" customHeight="1">
      <c r="A3" s="474"/>
      <c r="B3" s="475" t="s">
        <v>193</v>
      </c>
      <c r="C3" s="475"/>
      <c r="D3" s="145"/>
      <c r="E3" s="145"/>
      <c r="F3" s="145"/>
      <c r="G3" s="145"/>
      <c r="H3" s="1220" t="s">
        <v>210</v>
      </c>
      <c r="I3" s="1125"/>
      <c r="J3" s="1125"/>
      <c r="K3" s="147"/>
      <c r="L3" s="148"/>
      <c r="M3" s="149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750"/>
      <c r="AD3" s="1131"/>
      <c r="AE3" s="1131"/>
      <c r="AF3" s="1131"/>
      <c r="AG3" s="1131"/>
      <c r="AH3" s="443"/>
      <c r="AJ3" s="443"/>
      <c r="AK3" s="443"/>
      <c r="AL3" s="443"/>
      <c r="AM3" s="443"/>
      <c r="AN3" s="443"/>
      <c r="AO3" s="443"/>
      <c r="AP3" s="443"/>
    </row>
    <row r="4" spans="1:42" ht="16.5" customHeight="1">
      <c r="A4" s="474"/>
      <c r="B4" s="475" t="s">
        <v>193</v>
      </c>
      <c r="C4" s="475"/>
      <c r="D4" s="145"/>
      <c r="E4" s="145"/>
      <c r="F4" s="145"/>
      <c r="G4" s="145"/>
      <c r="H4" s="1217" t="s">
        <v>193</v>
      </c>
      <c r="I4" s="1218"/>
      <c r="J4" s="1218"/>
      <c r="K4" s="1218"/>
      <c r="L4" s="1218"/>
      <c r="M4" s="1219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750"/>
      <c r="AD4" s="1131"/>
      <c r="AE4" s="1131"/>
      <c r="AF4" s="1131"/>
      <c r="AG4" s="1131"/>
      <c r="AH4" s="443"/>
      <c r="AJ4" s="443"/>
      <c r="AK4" s="443"/>
      <c r="AL4" s="443"/>
      <c r="AM4" s="443"/>
      <c r="AN4" s="443"/>
      <c r="AO4" s="443"/>
      <c r="AP4" s="443"/>
    </row>
    <row r="5" spans="1:48" ht="16.5" customHeight="1">
      <c r="A5" s="474"/>
      <c r="B5" s="475"/>
      <c r="C5" s="475"/>
      <c r="D5" s="1213" t="s">
        <v>98</v>
      </c>
      <c r="E5" s="1213"/>
      <c r="F5" s="1213"/>
      <c r="G5" s="1214"/>
      <c r="H5" s="1220" t="s">
        <v>206</v>
      </c>
      <c r="I5" s="1125"/>
      <c r="J5" s="148"/>
      <c r="K5" s="148"/>
      <c r="L5" s="148"/>
      <c r="M5" s="149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750"/>
      <c r="AD5" s="445"/>
      <c r="AE5" s="445"/>
      <c r="AF5" s="445"/>
      <c r="AG5" s="444" t="s">
        <v>101</v>
      </c>
      <c r="AH5" s="445"/>
      <c r="AI5" s="443" t="s">
        <v>97</v>
      </c>
      <c r="AJ5" s="445"/>
      <c r="AK5" s="445"/>
      <c r="AL5" s="445"/>
      <c r="AM5" s="445"/>
      <c r="AN5" s="445"/>
      <c r="AO5" s="445"/>
      <c r="AP5" s="445"/>
      <c r="AS5" s="1131" t="s">
        <v>181</v>
      </c>
      <c r="AT5" s="1131"/>
      <c r="AU5" s="1131"/>
      <c r="AV5" s="633"/>
    </row>
    <row r="6" spans="1:50" ht="16.5" customHeight="1">
      <c r="A6" s="474"/>
      <c r="B6" s="477" t="s">
        <v>193</v>
      </c>
      <c r="C6" s="477"/>
      <c r="D6" s="1213"/>
      <c r="E6" s="1213"/>
      <c r="F6" s="1213"/>
      <c r="G6" s="1214"/>
      <c r="H6" s="1217"/>
      <c r="I6" s="1218"/>
      <c r="J6" s="1218"/>
      <c r="K6" s="1218"/>
      <c r="L6" s="1218"/>
      <c r="M6" s="1219"/>
      <c r="N6" s="6"/>
      <c r="O6" s="7"/>
      <c r="P6" s="7"/>
      <c r="Q6" s="749"/>
      <c r="R6" s="7"/>
      <c r="S6" s="7"/>
      <c r="T6" s="7"/>
      <c r="U6" s="6"/>
      <c r="V6" s="6"/>
      <c r="W6" s="6"/>
      <c r="X6" s="6"/>
      <c r="Y6" s="6"/>
      <c r="Z6" s="6"/>
      <c r="AA6" s="6"/>
      <c r="AB6" s="6"/>
      <c r="AC6" s="750"/>
      <c r="AD6" s="443"/>
      <c r="AE6" s="443"/>
      <c r="AF6" s="443"/>
      <c r="AG6" s="443"/>
      <c r="AH6" s="443"/>
      <c r="AI6" s="446" t="s">
        <v>99</v>
      </c>
      <c r="AJ6" s="443"/>
      <c r="AK6" s="443"/>
      <c r="AL6" s="443"/>
      <c r="AM6" s="443"/>
      <c r="AN6" s="443"/>
      <c r="AO6" s="443"/>
      <c r="AP6" s="443"/>
      <c r="AS6" s="1131"/>
      <c r="AT6" s="1131"/>
      <c r="AU6" s="1131"/>
      <c r="AV6" s="633"/>
      <c r="AW6" s="345" t="s">
        <v>143</v>
      </c>
      <c r="AX6" s="344" t="s">
        <v>144</v>
      </c>
    </row>
    <row r="7" spans="1:50" ht="16.5" customHeight="1">
      <c r="A7" s="474"/>
      <c r="B7" s="475"/>
      <c r="C7" s="475"/>
      <c r="D7" s="1215" t="s">
        <v>200</v>
      </c>
      <c r="E7" s="1215"/>
      <c r="F7" s="1215"/>
      <c r="G7" s="1216"/>
      <c r="H7" s="150" t="s">
        <v>207</v>
      </c>
      <c r="I7" s="1228"/>
      <c r="J7" s="1228"/>
      <c r="K7" s="220" t="s">
        <v>208</v>
      </c>
      <c r="L7" s="1228"/>
      <c r="M7" s="1229"/>
      <c r="N7" s="6"/>
      <c r="O7" s="7"/>
      <c r="P7" s="7"/>
      <c r="Q7" s="752"/>
      <c r="R7" s="7"/>
      <c r="S7" s="7"/>
      <c r="T7" s="7"/>
      <c r="U7" s="6"/>
      <c r="V7" s="6"/>
      <c r="W7" s="6"/>
      <c r="X7" s="6"/>
      <c r="Y7" s="6"/>
      <c r="Z7" s="6"/>
      <c r="AA7" s="6"/>
      <c r="AB7" s="6"/>
      <c r="AC7" s="750"/>
      <c r="AD7" s="443"/>
      <c r="AE7" s="443"/>
      <c r="AF7" s="443"/>
      <c r="AG7" s="443"/>
      <c r="AH7" s="443"/>
      <c r="AI7" s="446" t="s">
        <v>100</v>
      </c>
      <c r="AJ7" s="443"/>
      <c r="AK7" s="443"/>
      <c r="AL7" s="443"/>
      <c r="AM7" s="443"/>
      <c r="AN7" s="443"/>
      <c r="AO7" s="443"/>
      <c r="AP7" s="443"/>
      <c r="AS7" s="1131"/>
      <c r="AT7" s="1131"/>
      <c r="AU7" s="1131"/>
      <c r="AV7" s="633"/>
      <c r="AW7" s="346" t="s">
        <v>145</v>
      </c>
      <c r="AX7" s="344" t="s">
        <v>151</v>
      </c>
    </row>
    <row r="8" spans="1:50" ht="16.5" customHeight="1">
      <c r="A8" s="474"/>
      <c r="B8" s="475"/>
      <c r="C8" s="475"/>
      <c r="D8" s="1215" t="s">
        <v>103</v>
      </c>
      <c r="E8" s="1215"/>
      <c r="F8" s="1215"/>
      <c r="G8" s="1215"/>
      <c r="H8" s="476" t="s">
        <v>209</v>
      </c>
      <c r="I8" s="148"/>
      <c r="J8" s="148"/>
      <c r="K8" s="147"/>
      <c r="L8" s="148"/>
      <c r="M8" s="149"/>
      <c r="N8" s="6"/>
      <c r="O8" s="7"/>
      <c r="P8" s="7"/>
      <c r="Q8" s="753"/>
      <c r="R8" s="7"/>
      <c r="S8" s="7"/>
      <c r="T8" s="7"/>
      <c r="U8" s="6"/>
      <c r="V8" s="6"/>
      <c r="W8" s="6"/>
      <c r="X8" s="6"/>
      <c r="Y8" s="6"/>
      <c r="Z8" s="6"/>
      <c r="AA8" s="6"/>
      <c r="AB8" s="6"/>
      <c r="AC8" s="750"/>
      <c r="AD8" s="443"/>
      <c r="AE8" s="443"/>
      <c r="AF8" s="443"/>
      <c r="AG8" s="443"/>
      <c r="AH8" s="443"/>
      <c r="AI8" s="446" t="s">
        <v>102</v>
      </c>
      <c r="AJ8" s="443"/>
      <c r="AK8" s="443"/>
      <c r="AL8" s="443"/>
      <c r="AM8" s="443"/>
      <c r="AN8" s="443"/>
      <c r="AO8" s="443"/>
      <c r="AP8" s="443"/>
      <c r="AS8" s="1131"/>
      <c r="AT8" s="1131"/>
      <c r="AU8" s="1131"/>
      <c r="AV8" s="633"/>
      <c r="AW8" s="346" t="s">
        <v>146</v>
      </c>
      <c r="AX8" s="344" t="s">
        <v>147</v>
      </c>
    </row>
    <row r="9" spans="1:50" ht="18">
      <c r="A9" s="474"/>
      <c r="B9" s="475"/>
      <c r="C9" s="475"/>
      <c r="D9" s="1215" t="s">
        <v>193</v>
      </c>
      <c r="E9" s="1215"/>
      <c r="F9" s="1215"/>
      <c r="G9" s="1215"/>
      <c r="H9" s="1193" t="s">
        <v>193</v>
      </c>
      <c r="I9" s="1194"/>
      <c r="J9" s="1194"/>
      <c r="K9" s="1194"/>
      <c r="L9" s="1194"/>
      <c r="M9" s="1195"/>
      <c r="N9" s="6"/>
      <c r="O9" s="7"/>
      <c r="P9" s="7"/>
      <c r="Q9" s="753"/>
      <c r="R9" s="7"/>
      <c r="S9" s="7"/>
      <c r="T9" s="7"/>
      <c r="U9" s="6"/>
      <c r="V9" s="754"/>
      <c r="W9" s="6"/>
      <c r="X9" s="6"/>
      <c r="Y9" s="6"/>
      <c r="Z9" s="6"/>
      <c r="AA9" s="6"/>
      <c r="AB9" s="6"/>
      <c r="AC9" s="750"/>
      <c r="AD9" s="443"/>
      <c r="AE9" s="443"/>
      <c r="AF9" s="443"/>
      <c r="AG9" s="444" t="s">
        <v>193</v>
      </c>
      <c r="AH9" s="443"/>
      <c r="AI9" s="446" t="s">
        <v>104</v>
      </c>
      <c r="AJ9" s="443"/>
      <c r="AK9" s="443"/>
      <c r="AL9" s="443"/>
      <c r="AM9" s="443"/>
      <c r="AN9" s="443"/>
      <c r="AO9" s="443"/>
      <c r="AP9" s="443"/>
      <c r="AU9" s="348" t="s">
        <v>187</v>
      </c>
      <c r="AW9" s="346" t="s">
        <v>148</v>
      </c>
      <c r="AX9" s="344" t="s">
        <v>152</v>
      </c>
    </row>
    <row r="10" spans="1:54" ht="18">
      <c r="A10" s="474"/>
      <c r="B10" s="475"/>
      <c r="C10" s="475"/>
      <c r="D10" s="1150" t="s">
        <v>345</v>
      </c>
      <c r="E10" s="1190"/>
      <c r="F10" s="431"/>
      <c r="G10" s="152"/>
      <c r="H10" s="153" t="s">
        <v>193</v>
      </c>
      <c r="I10" s="154"/>
      <c r="J10" s="478"/>
      <c r="K10" s="154"/>
      <c r="L10" s="479"/>
      <c r="M10" s="480"/>
      <c r="N10" s="307" t="s">
        <v>182</v>
      </c>
      <c r="O10" s="307" t="s">
        <v>182</v>
      </c>
      <c r="P10" s="307" t="s">
        <v>182</v>
      </c>
      <c r="Q10" s="307" t="s">
        <v>182</v>
      </c>
      <c r="R10" s="307" t="s">
        <v>182</v>
      </c>
      <c r="S10" s="307" t="s">
        <v>182</v>
      </c>
      <c r="T10" s="307" t="s">
        <v>182</v>
      </c>
      <c r="U10" s="307" t="s">
        <v>182</v>
      </c>
      <c r="V10" s="755" t="s">
        <v>183</v>
      </c>
      <c r="W10" s="755" t="s">
        <v>183</v>
      </c>
      <c r="X10" s="755" t="s">
        <v>183</v>
      </c>
      <c r="Y10" s="755" t="s">
        <v>183</v>
      </c>
      <c r="Z10" s="755" t="s">
        <v>183</v>
      </c>
      <c r="AA10" s="755" t="s">
        <v>183</v>
      </c>
      <c r="AB10" s="755" t="s">
        <v>183</v>
      </c>
      <c r="AC10" s="755" t="s">
        <v>183</v>
      </c>
      <c r="AD10" s="443"/>
      <c r="AE10" s="443"/>
      <c r="AF10" s="443"/>
      <c r="AG10" s="443"/>
      <c r="AH10" s="443"/>
      <c r="AI10" s="443"/>
      <c r="AJ10" s="443"/>
      <c r="AK10" s="443"/>
      <c r="AL10" s="443"/>
      <c r="AM10" s="443"/>
      <c r="AN10" s="443"/>
      <c r="AO10" s="443"/>
      <c r="AP10" s="443"/>
      <c r="AW10" s="346" t="s">
        <v>149</v>
      </c>
      <c r="AX10" s="344" t="s">
        <v>153</v>
      </c>
      <c r="BA10" s="35" t="s">
        <v>334</v>
      </c>
      <c r="BB10" s="969">
        <v>2</v>
      </c>
    </row>
    <row r="11" spans="1:54" ht="18.75" thickBot="1">
      <c r="A11" s="481"/>
      <c r="B11" s="482"/>
      <c r="C11" s="482"/>
      <c r="D11" s="1211" t="s">
        <v>346</v>
      </c>
      <c r="E11" s="1212"/>
      <c r="F11" s="838" t="s">
        <v>136</v>
      </c>
      <c r="G11" s="483"/>
      <c r="H11" s="483"/>
      <c r="I11" s="483"/>
      <c r="J11" s="484" t="s">
        <v>193</v>
      </c>
      <c r="K11" s="485"/>
      <c r="L11" s="145"/>
      <c r="M11" s="486"/>
      <c r="N11" s="6"/>
      <c r="O11" s="7"/>
      <c r="P11" s="6"/>
      <c r="Q11" s="6"/>
      <c r="R11" s="6"/>
      <c r="S11" s="7"/>
      <c r="T11" s="7"/>
      <c r="U11" s="6"/>
      <c r="V11" s="754"/>
      <c r="W11" s="7"/>
      <c r="X11" s="6"/>
      <c r="Y11" s="6"/>
      <c r="Z11" s="6"/>
      <c r="AA11" s="7"/>
      <c r="AB11" s="7"/>
      <c r="AC11" s="6"/>
      <c r="AD11" s="443"/>
      <c r="AE11" s="443"/>
      <c r="AF11" s="443"/>
      <c r="AG11" s="443"/>
      <c r="AH11" s="443"/>
      <c r="AI11" s="443"/>
      <c r="AJ11" s="443"/>
      <c r="AK11" s="443"/>
      <c r="AL11" s="443"/>
      <c r="AM11" s="443"/>
      <c r="AN11" s="443"/>
      <c r="AO11" s="443"/>
      <c r="AP11" s="443"/>
      <c r="AW11" s="346" t="s">
        <v>150</v>
      </c>
      <c r="AX11" s="344" t="s">
        <v>186</v>
      </c>
      <c r="BA11" s="35"/>
      <c r="BB11" s="35"/>
    </row>
    <row r="12" spans="1:54" ht="15.75">
      <c r="A12" s="487" t="s">
        <v>193</v>
      </c>
      <c r="B12" s="488" t="s">
        <v>193</v>
      </c>
      <c r="C12" s="488"/>
      <c r="D12" s="489"/>
      <c r="E12" s="488"/>
      <c r="F12" s="1196" t="s">
        <v>196</v>
      </c>
      <c r="G12" s="1197"/>
      <c r="H12" s="1197"/>
      <c r="I12" s="1198"/>
      <c r="J12" s="1197" t="s">
        <v>199</v>
      </c>
      <c r="K12" s="1197"/>
      <c r="L12" s="1197"/>
      <c r="M12" s="1199"/>
      <c r="N12" s="766" t="s">
        <v>137</v>
      </c>
      <c r="O12" s="767"/>
      <c r="P12" s="767"/>
      <c r="Q12" s="768"/>
      <c r="R12" s="767" t="s">
        <v>138</v>
      </c>
      <c r="S12" s="769"/>
      <c r="T12" s="769"/>
      <c r="U12" s="770"/>
      <c r="V12" s="771" t="s">
        <v>137</v>
      </c>
      <c r="W12" s="767"/>
      <c r="X12" s="767"/>
      <c r="Y12" s="768"/>
      <c r="Z12" s="767" t="s">
        <v>138</v>
      </c>
      <c r="AA12" s="769"/>
      <c r="AB12" s="769"/>
      <c r="AC12" s="770"/>
      <c r="AD12" s="231" t="s">
        <v>193</v>
      </c>
      <c r="AE12" s="159" t="s">
        <v>193</v>
      </c>
      <c r="AF12" s="159"/>
      <c r="AG12" s="160"/>
      <c r="AH12" s="159"/>
      <c r="AI12" s="1201" t="s">
        <v>196</v>
      </c>
      <c r="AJ12" s="1202"/>
      <c r="AK12" s="1202"/>
      <c r="AL12" s="1203"/>
      <c r="AM12" s="1202" t="s">
        <v>199</v>
      </c>
      <c r="AN12" s="1202"/>
      <c r="AO12" s="1202"/>
      <c r="AP12" s="1204"/>
      <c r="AS12" s="851" t="s">
        <v>193</v>
      </c>
      <c r="AT12" s="852"/>
      <c r="AU12" s="853"/>
      <c r="AV12" s="302" t="s">
        <v>139</v>
      </c>
      <c r="AW12" s="1226" t="s">
        <v>196</v>
      </c>
      <c r="AX12" s="1227"/>
      <c r="AY12" s="1227" t="s">
        <v>199</v>
      </c>
      <c r="AZ12" s="1227"/>
      <c r="BA12" s="1224" t="s">
        <v>339</v>
      </c>
      <c r="BB12" s="1225"/>
    </row>
    <row r="13" spans="1:54" ht="15.75">
      <c r="A13" s="490" t="s">
        <v>211</v>
      </c>
      <c r="B13" s="491" t="s">
        <v>76</v>
      </c>
      <c r="C13" s="232" t="s">
        <v>76</v>
      </c>
      <c r="D13" s="492"/>
      <c r="E13" s="493" t="s">
        <v>266</v>
      </c>
      <c r="F13" s="1205">
        <v>2013</v>
      </c>
      <c r="G13" s="1206"/>
      <c r="H13" s="1205">
        <v>2014</v>
      </c>
      <c r="I13" s="1206"/>
      <c r="J13" s="1205">
        <v>2013</v>
      </c>
      <c r="K13" s="1206"/>
      <c r="L13" s="1207">
        <v>2014</v>
      </c>
      <c r="M13" s="1208"/>
      <c r="N13" s="774">
        <v>2013</v>
      </c>
      <c r="O13" s="775"/>
      <c r="P13" s="775">
        <v>2014</v>
      </c>
      <c r="Q13" s="626"/>
      <c r="R13" s="776">
        <v>2013</v>
      </c>
      <c r="S13" s="776"/>
      <c r="T13" s="776">
        <v>2014</v>
      </c>
      <c r="U13" s="6"/>
      <c r="V13" s="777">
        <v>2013</v>
      </c>
      <c r="W13" s="775"/>
      <c r="X13" s="775">
        <v>2014</v>
      </c>
      <c r="Y13" s="626"/>
      <c r="Z13" s="776">
        <v>2013</v>
      </c>
      <c r="AA13" s="776"/>
      <c r="AB13" s="776">
        <v>2014</v>
      </c>
      <c r="AC13" s="6"/>
      <c r="AD13" s="158" t="s">
        <v>211</v>
      </c>
      <c r="AE13" s="162" t="s">
        <v>76</v>
      </c>
      <c r="AF13" s="447" t="s">
        <v>76</v>
      </c>
      <c r="AG13" s="163"/>
      <c r="AH13" s="233" t="s">
        <v>266</v>
      </c>
      <c r="AI13" s="1209">
        <v>2013</v>
      </c>
      <c r="AJ13" s="1210"/>
      <c r="AK13" s="1209">
        <v>2014</v>
      </c>
      <c r="AL13" s="1210"/>
      <c r="AM13" s="1209">
        <v>2013</v>
      </c>
      <c r="AN13" s="1210"/>
      <c r="AO13" s="1191">
        <v>2014</v>
      </c>
      <c r="AP13" s="1192"/>
      <c r="AS13" s="854" t="s">
        <v>76</v>
      </c>
      <c r="AT13" s="447" t="s">
        <v>76</v>
      </c>
      <c r="AU13" s="163"/>
      <c r="AV13" s="183" t="s">
        <v>140</v>
      </c>
      <c r="AW13" s="230">
        <v>2013</v>
      </c>
      <c r="AX13" s="230">
        <v>2014</v>
      </c>
      <c r="AY13" s="230">
        <v>2013</v>
      </c>
      <c r="AZ13" s="950">
        <v>2014</v>
      </c>
      <c r="BA13" s="975" t="s">
        <v>337</v>
      </c>
      <c r="BB13" s="976" t="s">
        <v>338</v>
      </c>
    </row>
    <row r="14" spans="1:54" ht="15.75">
      <c r="A14" s="494" t="s">
        <v>201</v>
      </c>
      <c r="B14" s="495" t="s">
        <v>90</v>
      </c>
      <c r="C14" s="495" t="s">
        <v>105</v>
      </c>
      <c r="D14" s="496" t="s">
        <v>211</v>
      </c>
      <c r="E14" s="236" t="s">
        <v>202</v>
      </c>
      <c r="F14" s="497" t="s">
        <v>194</v>
      </c>
      <c r="G14" s="497" t="s">
        <v>20</v>
      </c>
      <c r="H14" s="497" t="s">
        <v>194</v>
      </c>
      <c r="I14" s="497" t="s">
        <v>20</v>
      </c>
      <c r="J14" s="497" t="s">
        <v>194</v>
      </c>
      <c r="K14" s="497" t="s">
        <v>20</v>
      </c>
      <c r="L14" s="497" t="s">
        <v>194</v>
      </c>
      <c r="M14" s="498" t="s">
        <v>20</v>
      </c>
      <c r="N14" s="783" t="s">
        <v>194</v>
      </c>
      <c r="O14" s="781" t="s">
        <v>20</v>
      </c>
      <c r="P14" s="781" t="s">
        <v>194</v>
      </c>
      <c r="Q14" s="782" t="s">
        <v>20</v>
      </c>
      <c r="R14" s="781" t="s">
        <v>194</v>
      </c>
      <c r="S14" s="781" t="s">
        <v>20</v>
      </c>
      <c r="T14" s="781" t="s">
        <v>194</v>
      </c>
      <c r="U14" s="781" t="s">
        <v>20</v>
      </c>
      <c r="V14" s="783" t="s">
        <v>194</v>
      </c>
      <c r="W14" s="781" t="s">
        <v>20</v>
      </c>
      <c r="X14" s="781" t="s">
        <v>194</v>
      </c>
      <c r="Y14" s="781" t="s">
        <v>20</v>
      </c>
      <c r="Z14" s="783" t="s">
        <v>194</v>
      </c>
      <c r="AA14" s="781" t="s">
        <v>20</v>
      </c>
      <c r="AB14" s="781" t="s">
        <v>194</v>
      </c>
      <c r="AC14" s="855" t="s">
        <v>20</v>
      </c>
      <c r="AD14" s="234" t="s">
        <v>201</v>
      </c>
      <c r="AE14" s="230" t="s">
        <v>90</v>
      </c>
      <c r="AF14" s="230" t="s">
        <v>105</v>
      </c>
      <c r="AG14" s="235" t="s">
        <v>211</v>
      </c>
      <c r="AH14" s="448" t="s">
        <v>202</v>
      </c>
      <c r="AI14" s="164" t="s">
        <v>194</v>
      </c>
      <c r="AJ14" s="164" t="s">
        <v>20</v>
      </c>
      <c r="AK14" s="164" t="s">
        <v>194</v>
      </c>
      <c r="AL14" s="164" t="s">
        <v>20</v>
      </c>
      <c r="AM14" s="164" t="s">
        <v>194</v>
      </c>
      <c r="AN14" s="164" t="s">
        <v>20</v>
      </c>
      <c r="AO14" s="164" t="s">
        <v>194</v>
      </c>
      <c r="AP14" s="165" t="s">
        <v>20</v>
      </c>
      <c r="AS14" s="287" t="s">
        <v>90</v>
      </c>
      <c r="AT14" s="230" t="s">
        <v>105</v>
      </c>
      <c r="AU14" s="235" t="s">
        <v>211</v>
      </c>
      <c r="AV14" s="856"/>
      <c r="AW14" s="164"/>
      <c r="AX14" s="164"/>
      <c r="AY14" s="164"/>
      <c r="AZ14" s="971"/>
      <c r="BA14" s="977"/>
      <c r="BB14" s="978"/>
    </row>
    <row r="15" spans="1:54" ht="18">
      <c r="A15" s="499" t="s">
        <v>218</v>
      </c>
      <c r="B15" s="500" t="s">
        <v>299</v>
      </c>
      <c r="C15" s="501"/>
      <c r="D15" s="502" t="s">
        <v>70</v>
      </c>
      <c r="E15" s="503" t="s">
        <v>134</v>
      </c>
      <c r="F15" s="1017">
        <v>86.99</v>
      </c>
      <c r="G15" s="1017">
        <v>1429827.93</v>
      </c>
      <c r="H15" s="1017">
        <v>99.70299999999999</v>
      </c>
      <c r="I15" s="1018">
        <v>1757016.227</v>
      </c>
      <c r="J15" s="1017">
        <v>448.459</v>
      </c>
      <c r="K15" s="1017">
        <v>5908453.43</v>
      </c>
      <c r="L15" s="1017">
        <v>358.377</v>
      </c>
      <c r="M15" s="1019">
        <v>5411424.364</v>
      </c>
      <c r="N15" s="785"/>
      <c r="O15" s="785"/>
      <c r="P15" s="857"/>
      <c r="Q15" s="857"/>
      <c r="R15" s="858"/>
      <c r="S15" s="785"/>
      <c r="T15" s="857"/>
      <c r="U15" s="857"/>
      <c r="V15" s="787" t="s">
        <v>349</v>
      </c>
      <c r="W15" s="662" t="s">
        <v>349</v>
      </c>
      <c r="X15" s="849" t="s">
        <v>349</v>
      </c>
      <c r="Y15" s="849" t="s">
        <v>349</v>
      </c>
      <c r="Z15" s="787" t="s">
        <v>349</v>
      </c>
      <c r="AA15" s="662" t="s">
        <v>349</v>
      </c>
      <c r="AB15" s="849" t="s">
        <v>349</v>
      </c>
      <c r="AC15" s="859" t="s">
        <v>349</v>
      </c>
      <c r="AD15" s="237" t="s">
        <v>218</v>
      </c>
      <c r="AE15" s="238" t="s">
        <v>299</v>
      </c>
      <c r="AF15" s="239"/>
      <c r="AG15" s="238" t="s">
        <v>70</v>
      </c>
      <c r="AH15" s="240" t="s">
        <v>134</v>
      </c>
      <c r="AI15" s="449" t="s">
        <v>349</v>
      </c>
      <c r="AJ15" s="450" t="s">
        <v>352</v>
      </c>
      <c r="AK15" s="449" t="s">
        <v>349</v>
      </c>
      <c r="AL15" s="451" t="s">
        <v>349</v>
      </c>
      <c r="AM15" s="449" t="s">
        <v>349</v>
      </c>
      <c r="AN15" s="451" t="s">
        <v>349</v>
      </c>
      <c r="AO15" s="449" t="s">
        <v>349</v>
      </c>
      <c r="AP15" s="452" t="s">
        <v>349</v>
      </c>
      <c r="AS15" s="860" t="s">
        <v>299</v>
      </c>
      <c r="AT15" s="174"/>
      <c r="AU15" s="861" t="s">
        <v>70</v>
      </c>
      <c r="AV15" s="191" t="s">
        <v>141</v>
      </c>
      <c r="AW15" s="365">
        <v>16436.693068168755</v>
      </c>
      <c r="AX15" s="457">
        <v>17622.50109826184</v>
      </c>
      <c r="AY15" s="457">
        <v>13175.013613284602</v>
      </c>
      <c r="AZ15" s="972">
        <v>15099.809318120304</v>
      </c>
      <c r="BA15" s="979" t="s">
        <v>351</v>
      </c>
      <c r="BB15" s="980" t="s">
        <v>351</v>
      </c>
    </row>
    <row r="16" spans="1:54" ht="18">
      <c r="A16" s="504"/>
      <c r="B16" s="505" t="s">
        <v>323</v>
      </c>
      <c r="C16" s="506"/>
      <c r="D16" s="507" t="s">
        <v>106</v>
      </c>
      <c r="E16" s="508" t="s">
        <v>134</v>
      </c>
      <c r="F16" s="1020">
        <v>33.266</v>
      </c>
      <c r="G16" s="1020">
        <v>581473.1</v>
      </c>
      <c r="H16" s="1020">
        <v>41.134</v>
      </c>
      <c r="I16" s="1021">
        <v>768309.024</v>
      </c>
      <c r="J16" s="1020">
        <v>90.476</v>
      </c>
      <c r="K16" s="1020">
        <v>1330709.72</v>
      </c>
      <c r="L16" s="1020">
        <v>58.08</v>
      </c>
      <c r="M16" s="1022">
        <v>942726.383</v>
      </c>
      <c r="N16" s="793"/>
      <c r="O16" s="794"/>
      <c r="P16" s="862"/>
      <c r="Q16" s="863"/>
      <c r="R16" s="795"/>
      <c r="S16" s="795"/>
      <c r="T16" s="864"/>
      <c r="U16" s="865"/>
      <c r="V16" s="797" t="s">
        <v>349</v>
      </c>
      <c r="W16" s="8" t="s">
        <v>349</v>
      </c>
      <c r="X16" s="849" t="s">
        <v>349</v>
      </c>
      <c r="Y16" s="849" t="s">
        <v>349</v>
      </c>
      <c r="Z16" s="797" t="s">
        <v>349</v>
      </c>
      <c r="AA16" s="8" t="s">
        <v>349</v>
      </c>
      <c r="AB16" s="849" t="s">
        <v>349</v>
      </c>
      <c r="AC16" s="859" t="s">
        <v>349</v>
      </c>
      <c r="AD16" s="173"/>
      <c r="AE16" s="172" t="s">
        <v>323</v>
      </c>
      <c r="AF16" s="174"/>
      <c r="AG16" s="243" t="s">
        <v>106</v>
      </c>
      <c r="AH16" s="242" t="s">
        <v>134</v>
      </c>
      <c r="AI16" s="453" t="s">
        <v>349</v>
      </c>
      <c r="AJ16" s="454" t="s">
        <v>349</v>
      </c>
      <c r="AK16" s="453" t="s">
        <v>349</v>
      </c>
      <c r="AL16" s="455" t="s">
        <v>349</v>
      </c>
      <c r="AM16" s="453" t="s">
        <v>349</v>
      </c>
      <c r="AN16" s="455" t="s">
        <v>349</v>
      </c>
      <c r="AO16" s="453" t="s">
        <v>349</v>
      </c>
      <c r="AP16" s="456" t="s">
        <v>349</v>
      </c>
      <c r="AS16" s="860" t="s">
        <v>323</v>
      </c>
      <c r="AT16" s="174"/>
      <c r="AU16" s="241" t="s">
        <v>106</v>
      </c>
      <c r="AV16" s="191" t="s">
        <v>141</v>
      </c>
      <c r="AW16" s="457">
        <v>17479.5015932183</v>
      </c>
      <c r="AX16" s="457">
        <v>18678.198667768756</v>
      </c>
      <c r="AY16" s="457">
        <v>14707.875237632079</v>
      </c>
      <c r="AZ16" s="972">
        <v>16231.514858815428</v>
      </c>
      <c r="BA16" s="979" t="s">
        <v>351</v>
      </c>
      <c r="BB16" s="980" t="s">
        <v>351</v>
      </c>
    </row>
    <row r="17" spans="1:54" ht="18">
      <c r="A17" s="504"/>
      <c r="B17" s="509"/>
      <c r="C17" s="506" t="s">
        <v>77</v>
      </c>
      <c r="D17" s="510" t="s">
        <v>107</v>
      </c>
      <c r="E17" s="508" t="s">
        <v>134</v>
      </c>
      <c r="F17" s="1023">
        <v>27.523</v>
      </c>
      <c r="G17" s="1023">
        <v>469615.73</v>
      </c>
      <c r="H17" s="1023">
        <v>29.258</v>
      </c>
      <c r="I17" s="1024">
        <v>540775.833</v>
      </c>
      <c r="J17" s="1023">
        <v>23.42</v>
      </c>
      <c r="K17" s="1023">
        <v>501454</v>
      </c>
      <c r="L17" s="1023">
        <v>17.389</v>
      </c>
      <c r="M17" s="1025">
        <v>361729.976</v>
      </c>
      <c r="N17" s="793"/>
      <c r="O17" s="794"/>
      <c r="P17" s="862"/>
      <c r="Q17" s="863"/>
      <c r="R17" s="795"/>
      <c r="S17" s="795"/>
      <c r="T17" s="864"/>
      <c r="U17" s="865"/>
      <c r="V17" s="797" t="s">
        <v>349</v>
      </c>
      <c r="W17" s="8" t="s">
        <v>349</v>
      </c>
      <c r="X17" s="849" t="s">
        <v>349</v>
      </c>
      <c r="Y17" s="849" t="s">
        <v>349</v>
      </c>
      <c r="Z17" s="797" t="s">
        <v>349</v>
      </c>
      <c r="AA17" s="8" t="s">
        <v>349</v>
      </c>
      <c r="AB17" s="849" t="s">
        <v>349</v>
      </c>
      <c r="AC17" s="859" t="s">
        <v>349</v>
      </c>
      <c r="AD17" s="173"/>
      <c r="AE17" s="244"/>
      <c r="AF17" s="174" t="s">
        <v>77</v>
      </c>
      <c r="AG17" s="246" t="s">
        <v>107</v>
      </c>
      <c r="AH17" s="242" t="s">
        <v>134</v>
      </c>
      <c r="AI17" s="458"/>
      <c r="AJ17" s="459"/>
      <c r="AK17" s="458"/>
      <c r="AL17" s="460"/>
      <c r="AM17" s="458"/>
      <c r="AN17" s="460"/>
      <c r="AO17" s="458"/>
      <c r="AP17" s="461"/>
      <c r="AS17" s="866"/>
      <c r="AT17" s="174" t="s">
        <v>77</v>
      </c>
      <c r="AU17" s="245" t="s">
        <v>107</v>
      </c>
      <c r="AV17" s="191" t="s">
        <v>141</v>
      </c>
      <c r="AW17" s="463">
        <v>17062.665043781562</v>
      </c>
      <c r="AX17" s="463">
        <v>18483.00748513227</v>
      </c>
      <c r="AY17" s="463">
        <v>21411.35781383433</v>
      </c>
      <c r="AZ17" s="973">
        <v>20802.229915463802</v>
      </c>
      <c r="BA17" s="979" t="s">
        <v>351</v>
      </c>
      <c r="BB17" s="980" t="s">
        <v>351</v>
      </c>
    </row>
    <row r="18" spans="1:54" ht="18">
      <c r="A18" s="504"/>
      <c r="B18" s="511"/>
      <c r="C18" s="506" t="s">
        <v>80</v>
      </c>
      <c r="D18" s="512" t="s">
        <v>108</v>
      </c>
      <c r="E18" s="513" t="s">
        <v>134</v>
      </c>
      <c r="F18" s="1023">
        <v>5.743</v>
      </c>
      <c r="G18" s="1023">
        <v>111857.37</v>
      </c>
      <c r="H18" s="1023">
        <v>11.876</v>
      </c>
      <c r="I18" s="1024">
        <v>227533.191</v>
      </c>
      <c r="J18" s="1023">
        <v>67.056</v>
      </c>
      <c r="K18" s="1023">
        <v>829255.71</v>
      </c>
      <c r="L18" s="1023">
        <v>40.691</v>
      </c>
      <c r="M18" s="1025">
        <v>580996.407</v>
      </c>
      <c r="N18" s="793"/>
      <c r="O18" s="794"/>
      <c r="P18" s="862"/>
      <c r="Q18" s="863"/>
      <c r="R18" s="795"/>
      <c r="S18" s="795"/>
      <c r="T18" s="864"/>
      <c r="U18" s="865"/>
      <c r="V18" s="797" t="s">
        <v>349</v>
      </c>
      <c r="W18" s="8" t="s">
        <v>349</v>
      </c>
      <c r="X18" s="849" t="s">
        <v>349</v>
      </c>
      <c r="Y18" s="849" t="s">
        <v>349</v>
      </c>
      <c r="Z18" s="797" t="s">
        <v>349</v>
      </c>
      <c r="AA18" s="8" t="s">
        <v>349</v>
      </c>
      <c r="AB18" s="849" t="s">
        <v>349</v>
      </c>
      <c r="AC18" s="859" t="s">
        <v>349</v>
      </c>
      <c r="AD18" s="173"/>
      <c r="AE18" s="247"/>
      <c r="AF18" s="174" t="s">
        <v>80</v>
      </c>
      <c r="AG18" s="248" t="s">
        <v>108</v>
      </c>
      <c r="AH18" s="249" t="s">
        <v>134</v>
      </c>
      <c r="AI18" s="458"/>
      <c r="AJ18" s="459"/>
      <c r="AK18" s="458"/>
      <c r="AL18" s="460"/>
      <c r="AM18" s="458"/>
      <c r="AN18" s="460"/>
      <c r="AO18" s="458"/>
      <c r="AP18" s="461"/>
      <c r="AS18" s="867"/>
      <c r="AT18" s="174" t="s">
        <v>80</v>
      </c>
      <c r="AU18" s="248" t="s">
        <v>108</v>
      </c>
      <c r="AV18" s="191" t="s">
        <v>141</v>
      </c>
      <c r="AW18" s="463">
        <v>19477.16698589587</v>
      </c>
      <c r="AX18" s="463">
        <v>19159.076372516</v>
      </c>
      <c r="AY18" s="463">
        <v>12366.614620615605</v>
      </c>
      <c r="AZ18" s="973">
        <v>14278.25334840628</v>
      </c>
      <c r="BA18" s="979" t="s">
        <v>351</v>
      </c>
      <c r="BB18" s="980" t="s">
        <v>351</v>
      </c>
    </row>
    <row r="19" spans="1:54" ht="18">
      <c r="A19" s="504"/>
      <c r="B19" s="505" t="s">
        <v>323</v>
      </c>
      <c r="C19" s="506"/>
      <c r="D19" s="514" t="s">
        <v>109</v>
      </c>
      <c r="E19" s="515" t="s">
        <v>134</v>
      </c>
      <c r="F19" s="1026">
        <v>53.165</v>
      </c>
      <c r="G19" s="1026">
        <v>838320.44</v>
      </c>
      <c r="H19" s="1026">
        <v>55.853</v>
      </c>
      <c r="I19" s="1027">
        <v>946624.049</v>
      </c>
      <c r="J19" s="1026">
        <v>259.748</v>
      </c>
      <c r="K19" s="1026">
        <v>3108361.46</v>
      </c>
      <c r="L19" s="1026">
        <v>194.05</v>
      </c>
      <c r="M19" s="1028">
        <v>2795107.523</v>
      </c>
      <c r="N19" s="793"/>
      <c r="O19" s="794"/>
      <c r="P19" s="862"/>
      <c r="Q19" s="863"/>
      <c r="R19" s="795"/>
      <c r="S19" s="795"/>
      <c r="T19" s="864"/>
      <c r="U19" s="865"/>
      <c r="V19" s="797" t="s">
        <v>349</v>
      </c>
      <c r="W19" s="8" t="s">
        <v>349</v>
      </c>
      <c r="X19" s="849" t="s">
        <v>349</v>
      </c>
      <c r="Y19" s="849" t="s">
        <v>349</v>
      </c>
      <c r="Z19" s="797" t="s">
        <v>349</v>
      </c>
      <c r="AA19" s="8" t="s">
        <v>349</v>
      </c>
      <c r="AB19" s="849" t="s">
        <v>349</v>
      </c>
      <c r="AC19" s="859" t="s">
        <v>349</v>
      </c>
      <c r="AD19" s="173"/>
      <c r="AE19" s="172" t="s">
        <v>323</v>
      </c>
      <c r="AF19" s="174"/>
      <c r="AG19" s="252" t="s">
        <v>109</v>
      </c>
      <c r="AH19" s="251" t="s">
        <v>134</v>
      </c>
      <c r="AI19" s="453" t="s">
        <v>349</v>
      </c>
      <c r="AJ19" s="459" t="s">
        <v>349</v>
      </c>
      <c r="AK19" s="458" t="s">
        <v>349</v>
      </c>
      <c r="AL19" s="460" t="s">
        <v>349</v>
      </c>
      <c r="AM19" s="458" t="s">
        <v>349</v>
      </c>
      <c r="AN19" s="460" t="s">
        <v>349</v>
      </c>
      <c r="AO19" s="458" t="s">
        <v>349</v>
      </c>
      <c r="AP19" s="461" t="s">
        <v>349</v>
      </c>
      <c r="AS19" s="860" t="s">
        <v>323</v>
      </c>
      <c r="AT19" s="174"/>
      <c r="AU19" s="250" t="s">
        <v>109</v>
      </c>
      <c r="AV19" s="191" t="s">
        <v>141</v>
      </c>
      <c r="AW19" s="462">
        <v>15768.276873883193</v>
      </c>
      <c r="AX19" s="463">
        <v>16948.49066299035</v>
      </c>
      <c r="AY19" s="463">
        <v>11966.835009316723</v>
      </c>
      <c r="AZ19" s="973">
        <v>14404.058350940479</v>
      </c>
      <c r="BA19" s="979" t="s">
        <v>351</v>
      </c>
      <c r="BB19" s="980" t="s">
        <v>351</v>
      </c>
    </row>
    <row r="20" spans="1:54" ht="18">
      <c r="A20" s="504"/>
      <c r="B20" s="509"/>
      <c r="C20" s="506" t="s">
        <v>78</v>
      </c>
      <c r="D20" s="510" t="s">
        <v>110</v>
      </c>
      <c r="E20" s="508" t="s">
        <v>134</v>
      </c>
      <c r="F20" s="1023">
        <v>53.165</v>
      </c>
      <c r="G20" s="1023">
        <v>838320.44</v>
      </c>
      <c r="H20" s="1023">
        <v>55.853</v>
      </c>
      <c r="I20" s="1024">
        <v>946624.049</v>
      </c>
      <c r="J20" s="1023">
        <v>38.802</v>
      </c>
      <c r="K20" s="1023">
        <v>622189.82</v>
      </c>
      <c r="L20" s="1023">
        <v>69.232</v>
      </c>
      <c r="M20" s="1025">
        <v>1137573.819</v>
      </c>
      <c r="N20" s="793"/>
      <c r="O20" s="794"/>
      <c r="P20" s="862"/>
      <c r="Q20" s="863"/>
      <c r="R20" s="795"/>
      <c r="S20" s="795"/>
      <c r="T20" s="864"/>
      <c r="U20" s="865"/>
      <c r="V20" s="797" t="s">
        <v>349</v>
      </c>
      <c r="W20" s="8" t="s">
        <v>349</v>
      </c>
      <c r="X20" s="849" t="s">
        <v>349</v>
      </c>
      <c r="Y20" s="849" t="s">
        <v>349</v>
      </c>
      <c r="Z20" s="797" t="s">
        <v>349</v>
      </c>
      <c r="AA20" s="8" t="s">
        <v>349</v>
      </c>
      <c r="AB20" s="849" t="s">
        <v>349</v>
      </c>
      <c r="AC20" s="859" t="s">
        <v>349</v>
      </c>
      <c r="AD20" s="173"/>
      <c r="AE20" s="244"/>
      <c r="AF20" s="174" t="s">
        <v>78</v>
      </c>
      <c r="AG20" s="246" t="s">
        <v>110</v>
      </c>
      <c r="AH20" s="242" t="s">
        <v>134</v>
      </c>
      <c r="AI20" s="458"/>
      <c r="AJ20" s="459"/>
      <c r="AK20" s="458"/>
      <c r="AL20" s="460"/>
      <c r="AM20" s="458"/>
      <c r="AN20" s="460"/>
      <c r="AO20" s="458"/>
      <c r="AP20" s="461"/>
      <c r="AS20" s="866"/>
      <c r="AT20" s="174" t="s">
        <v>78</v>
      </c>
      <c r="AU20" s="245" t="s">
        <v>110</v>
      </c>
      <c r="AV20" s="191" t="s">
        <v>141</v>
      </c>
      <c r="AW20" s="463">
        <v>15768.276873883193</v>
      </c>
      <c r="AX20" s="463">
        <v>16948.49066299035</v>
      </c>
      <c r="AY20" s="463">
        <v>16034.993557033142</v>
      </c>
      <c r="AZ20" s="973">
        <v>16431.329717471686</v>
      </c>
      <c r="BA20" s="979" t="s">
        <v>351</v>
      </c>
      <c r="BB20" s="980" t="s">
        <v>351</v>
      </c>
    </row>
    <row r="21" spans="1:54" ht="18">
      <c r="A21" s="504"/>
      <c r="B21" s="511"/>
      <c r="C21" s="506" t="s">
        <v>81</v>
      </c>
      <c r="D21" s="512" t="s">
        <v>111</v>
      </c>
      <c r="E21" s="513" t="s">
        <v>134</v>
      </c>
      <c r="F21" s="1023">
        <v>0</v>
      </c>
      <c r="G21" s="1023">
        <v>0</v>
      </c>
      <c r="H21" s="1023">
        <v>0</v>
      </c>
      <c r="I21" s="1024">
        <v>0</v>
      </c>
      <c r="J21" s="1023">
        <v>220.946</v>
      </c>
      <c r="K21" s="1023">
        <v>2486171.64</v>
      </c>
      <c r="L21" s="1023">
        <v>124.818</v>
      </c>
      <c r="M21" s="1025">
        <v>1657533.704</v>
      </c>
      <c r="N21" s="793"/>
      <c r="O21" s="794"/>
      <c r="P21" s="862"/>
      <c r="Q21" s="863"/>
      <c r="R21" s="795"/>
      <c r="S21" s="795"/>
      <c r="T21" s="864"/>
      <c r="U21" s="865"/>
      <c r="V21" s="797" t="s">
        <v>349</v>
      </c>
      <c r="W21" s="8" t="s">
        <v>349</v>
      </c>
      <c r="X21" s="849" t="s">
        <v>349</v>
      </c>
      <c r="Y21" s="849" t="s">
        <v>349</v>
      </c>
      <c r="Z21" s="797" t="s">
        <v>349</v>
      </c>
      <c r="AA21" s="8" t="s">
        <v>349</v>
      </c>
      <c r="AB21" s="849" t="s">
        <v>349</v>
      </c>
      <c r="AC21" s="859" t="s">
        <v>349</v>
      </c>
      <c r="AD21" s="173"/>
      <c r="AE21" s="247"/>
      <c r="AF21" s="174" t="s">
        <v>81</v>
      </c>
      <c r="AG21" s="248" t="s">
        <v>111</v>
      </c>
      <c r="AH21" s="249" t="s">
        <v>134</v>
      </c>
      <c r="AI21" s="458"/>
      <c r="AJ21" s="459"/>
      <c r="AK21" s="458"/>
      <c r="AL21" s="460"/>
      <c r="AM21" s="458"/>
      <c r="AN21" s="460"/>
      <c r="AO21" s="458"/>
      <c r="AP21" s="461"/>
      <c r="AS21" s="867"/>
      <c r="AT21" s="174" t="s">
        <v>81</v>
      </c>
      <c r="AU21" s="248" t="s">
        <v>111</v>
      </c>
      <c r="AV21" s="191" t="s">
        <v>141</v>
      </c>
      <c r="AW21" s="463" t="s">
        <v>143</v>
      </c>
      <c r="AX21" s="463" t="s">
        <v>143</v>
      </c>
      <c r="AY21" s="463">
        <v>11252.394883817766</v>
      </c>
      <c r="AZ21" s="973">
        <v>13279.604736496338</v>
      </c>
      <c r="BA21" s="979" t="s">
        <v>156</v>
      </c>
      <c r="BB21" s="980" t="s">
        <v>351</v>
      </c>
    </row>
    <row r="22" spans="1:54" ht="18">
      <c r="A22" s="504"/>
      <c r="B22" s="505" t="s">
        <v>323</v>
      </c>
      <c r="C22" s="506"/>
      <c r="D22" s="514" t="s">
        <v>112</v>
      </c>
      <c r="E22" s="515" t="s">
        <v>134</v>
      </c>
      <c r="F22" s="1020">
        <v>0.559</v>
      </c>
      <c r="G22" s="1020">
        <v>10034.4</v>
      </c>
      <c r="H22" s="1020">
        <v>2.716</v>
      </c>
      <c r="I22" s="1021">
        <v>42083.154</v>
      </c>
      <c r="J22" s="1020">
        <v>98.235</v>
      </c>
      <c r="K22" s="1020">
        <v>1469382.25</v>
      </c>
      <c r="L22" s="1020">
        <v>106.247</v>
      </c>
      <c r="M22" s="1022">
        <v>1673590.458</v>
      </c>
      <c r="N22" s="793"/>
      <c r="O22" s="794"/>
      <c r="P22" s="862"/>
      <c r="Q22" s="863"/>
      <c r="R22" s="795"/>
      <c r="S22" s="795"/>
      <c r="T22" s="864"/>
      <c r="U22" s="865"/>
      <c r="V22" s="797" t="s">
        <v>349</v>
      </c>
      <c r="W22" s="8" t="s">
        <v>349</v>
      </c>
      <c r="X22" s="849" t="s">
        <v>349</v>
      </c>
      <c r="Y22" s="849" t="s">
        <v>349</v>
      </c>
      <c r="Z22" s="797" t="s">
        <v>349</v>
      </c>
      <c r="AA22" s="8" t="s">
        <v>349</v>
      </c>
      <c r="AB22" s="849" t="s">
        <v>349</v>
      </c>
      <c r="AC22" s="859" t="s">
        <v>349</v>
      </c>
      <c r="AD22" s="173"/>
      <c r="AE22" s="172" t="s">
        <v>323</v>
      </c>
      <c r="AF22" s="174"/>
      <c r="AG22" s="252" t="s">
        <v>112</v>
      </c>
      <c r="AH22" s="251" t="s">
        <v>134</v>
      </c>
      <c r="AI22" s="453" t="s">
        <v>349</v>
      </c>
      <c r="AJ22" s="454" t="s">
        <v>349</v>
      </c>
      <c r="AK22" s="453" t="s">
        <v>349</v>
      </c>
      <c r="AL22" s="455" t="s">
        <v>349</v>
      </c>
      <c r="AM22" s="453" t="s">
        <v>349</v>
      </c>
      <c r="AN22" s="455" t="s">
        <v>349</v>
      </c>
      <c r="AO22" s="453" t="s">
        <v>349</v>
      </c>
      <c r="AP22" s="456" t="s">
        <v>349</v>
      </c>
      <c r="AS22" s="860" t="s">
        <v>323</v>
      </c>
      <c r="AT22" s="174"/>
      <c r="AU22" s="250" t="s">
        <v>112</v>
      </c>
      <c r="AV22" s="191" t="s">
        <v>141</v>
      </c>
      <c r="AW22" s="463">
        <v>17950.626118067976</v>
      </c>
      <c r="AX22" s="457">
        <v>15494.53387334315</v>
      </c>
      <c r="AY22" s="457">
        <v>14957.8281671502</v>
      </c>
      <c r="AZ22" s="972">
        <v>15751.884363793803</v>
      </c>
      <c r="BA22" s="979" t="s">
        <v>351</v>
      </c>
      <c r="BB22" s="980" t="s">
        <v>351</v>
      </c>
    </row>
    <row r="23" spans="1:54" ht="18">
      <c r="A23" s="504"/>
      <c r="B23" s="509"/>
      <c r="C23" s="506" t="s">
        <v>79</v>
      </c>
      <c r="D23" s="510" t="s">
        <v>113</v>
      </c>
      <c r="E23" s="508" t="s">
        <v>134</v>
      </c>
      <c r="F23" s="1023">
        <v>0.559</v>
      </c>
      <c r="G23" s="1023">
        <v>10034.4</v>
      </c>
      <c r="H23" s="1023">
        <v>1.324</v>
      </c>
      <c r="I23" s="1024">
        <v>27291.808</v>
      </c>
      <c r="J23" s="1023">
        <v>18.166</v>
      </c>
      <c r="K23" s="1023">
        <v>378582.31</v>
      </c>
      <c r="L23" s="1023">
        <v>17.882</v>
      </c>
      <c r="M23" s="1025">
        <v>373170.052</v>
      </c>
      <c r="N23" s="793"/>
      <c r="O23" s="794"/>
      <c r="P23" s="862"/>
      <c r="Q23" s="863"/>
      <c r="R23" s="795"/>
      <c r="S23" s="795"/>
      <c r="T23" s="864"/>
      <c r="U23" s="865"/>
      <c r="V23" s="797" t="s">
        <v>349</v>
      </c>
      <c r="W23" s="8" t="s">
        <v>349</v>
      </c>
      <c r="X23" s="849" t="s">
        <v>349</v>
      </c>
      <c r="Y23" s="849" t="s">
        <v>349</v>
      </c>
      <c r="Z23" s="797" t="s">
        <v>349</v>
      </c>
      <c r="AA23" s="8" t="s">
        <v>349</v>
      </c>
      <c r="AB23" s="849" t="s">
        <v>349</v>
      </c>
      <c r="AC23" s="859" t="s">
        <v>349</v>
      </c>
      <c r="AD23" s="173"/>
      <c r="AE23" s="244"/>
      <c r="AF23" s="174" t="s">
        <v>79</v>
      </c>
      <c r="AG23" s="246" t="s">
        <v>113</v>
      </c>
      <c r="AH23" s="242" t="s">
        <v>134</v>
      </c>
      <c r="AI23" s="458"/>
      <c r="AJ23" s="459"/>
      <c r="AK23" s="458"/>
      <c r="AL23" s="460"/>
      <c r="AM23" s="458"/>
      <c r="AN23" s="460"/>
      <c r="AO23" s="458"/>
      <c r="AP23" s="461"/>
      <c r="AS23" s="866"/>
      <c r="AT23" s="174" t="s">
        <v>79</v>
      </c>
      <c r="AU23" s="245" t="s">
        <v>113</v>
      </c>
      <c r="AV23" s="191" t="s">
        <v>141</v>
      </c>
      <c r="AW23" s="463">
        <v>17950.626118067976</v>
      </c>
      <c r="AX23" s="463">
        <v>20613.148036253777</v>
      </c>
      <c r="AY23" s="463">
        <v>20840.15798744908</v>
      </c>
      <c r="AZ23" s="973">
        <v>20868.473996197292</v>
      </c>
      <c r="BA23" s="979" t="s">
        <v>351</v>
      </c>
      <c r="BB23" s="980" t="s">
        <v>351</v>
      </c>
    </row>
    <row r="24" spans="1:54" ht="18">
      <c r="A24" s="504"/>
      <c r="B24" s="511"/>
      <c r="C24" s="506" t="s">
        <v>82</v>
      </c>
      <c r="D24" s="512" t="s">
        <v>114</v>
      </c>
      <c r="E24" s="513" t="s">
        <v>134</v>
      </c>
      <c r="F24" s="1023">
        <v>0</v>
      </c>
      <c r="G24" s="1023">
        <v>0</v>
      </c>
      <c r="H24" s="1023">
        <v>1.392</v>
      </c>
      <c r="I24" s="1024">
        <v>14791.346</v>
      </c>
      <c r="J24" s="1023">
        <v>80.069</v>
      </c>
      <c r="K24" s="1023">
        <v>1090799.94</v>
      </c>
      <c r="L24" s="1023">
        <v>88.365</v>
      </c>
      <c r="M24" s="1025">
        <v>1300420.406</v>
      </c>
      <c r="N24" s="793"/>
      <c r="O24" s="794"/>
      <c r="P24" s="862"/>
      <c r="Q24" s="863"/>
      <c r="R24" s="795"/>
      <c r="S24" s="795"/>
      <c r="T24" s="864"/>
      <c r="U24" s="865"/>
      <c r="V24" s="797" t="s">
        <v>349</v>
      </c>
      <c r="W24" s="8" t="s">
        <v>349</v>
      </c>
      <c r="X24" s="849" t="s">
        <v>349</v>
      </c>
      <c r="Y24" s="849" t="s">
        <v>349</v>
      </c>
      <c r="Z24" s="797" t="s">
        <v>349</v>
      </c>
      <c r="AA24" s="8" t="s">
        <v>349</v>
      </c>
      <c r="AB24" s="849" t="s">
        <v>349</v>
      </c>
      <c r="AC24" s="859" t="s">
        <v>349</v>
      </c>
      <c r="AD24" s="173"/>
      <c r="AE24" s="247"/>
      <c r="AF24" s="174" t="s">
        <v>82</v>
      </c>
      <c r="AG24" s="248" t="s">
        <v>114</v>
      </c>
      <c r="AH24" s="249" t="s">
        <v>134</v>
      </c>
      <c r="AI24" s="458"/>
      <c r="AJ24" s="459"/>
      <c r="AK24" s="458"/>
      <c r="AL24" s="460"/>
      <c r="AM24" s="458"/>
      <c r="AN24" s="460"/>
      <c r="AO24" s="458"/>
      <c r="AP24" s="461"/>
      <c r="AS24" s="867"/>
      <c r="AT24" s="174" t="s">
        <v>82</v>
      </c>
      <c r="AU24" s="248" t="s">
        <v>114</v>
      </c>
      <c r="AV24" s="191" t="s">
        <v>141</v>
      </c>
      <c r="AW24" s="463" t="s">
        <v>143</v>
      </c>
      <c r="AX24" s="463">
        <v>10625.96695402299</v>
      </c>
      <c r="AY24" s="463">
        <v>13623.249197567096</v>
      </c>
      <c r="AZ24" s="973">
        <v>14716.464731511345</v>
      </c>
      <c r="BA24" s="979" t="s">
        <v>156</v>
      </c>
      <c r="BB24" s="980" t="s">
        <v>351</v>
      </c>
    </row>
    <row r="25" spans="1:54" ht="18">
      <c r="A25" s="499" t="s">
        <v>290</v>
      </c>
      <c r="B25" s="501" t="s">
        <v>115</v>
      </c>
      <c r="C25" s="501"/>
      <c r="D25" s="502" t="s">
        <v>69</v>
      </c>
      <c r="E25" s="516" t="s">
        <v>134</v>
      </c>
      <c r="F25" s="1017">
        <v>119.655</v>
      </c>
      <c r="G25" s="1017">
        <v>2370353.7</v>
      </c>
      <c r="H25" s="1017">
        <v>124.691</v>
      </c>
      <c r="I25" s="1018">
        <v>3044227.299</v>
      </c>
      <c r="J25" s="1017">
        <v>526.134</v>
      </c>
      <c r="K25" s="1017">
        <v>10615780.09</v>
      </c>
      <c r="L25" s="1017">
        <v>512.885</v>
      </c>
      <c r="M25" s="1019">
        <v>11071437.444</v>
      </c>
      <c r="N25" s="793"/>
      <c r="O25" s="794"/>
      <c r="P25" s="862"/>
      <c r="Q25" s="863"/>
      <c r="R25" s="795"/>
      <c r="S25" s="795"/>
      <c r="T25" s="864"/>
      <c r="U25" s="865"/>
      <c r="V25" s="797" t="s">
        <v>349</v>
      </c>
      <c r="W25" s="8" t="s">
        <v>349</v>
      </c>
      <c r="X25" s="849" t="s">
        <v>349</v>
      </c>
      <c r="Y25" s="849" t="s">
        <v>349</v>
      </c>
      <c r="Z25" s="797" t="s">
        <v>349</v>
      </c>
      <c r="AA25" s="8" t="s">
        <v>349</v>
      </c>
      <c r="AB25" s="849" t="s">
        <v>349</v>
      </c>
      <c r="AC25" s="859" t="s">
        <v>349</v>
      </c>
      <c r="AD25" s="237" t="s">
        <v>290</v>
      </c>
      <c r="AE25" s="239" t="s">
        <v>115</v>
      </c>
      <c r="AF25" s="239"/>
      <c r="AG25" s="238" t="s">
        <v>69</v>
      </c>
      <c r="AH25" s="253" t="s">
        <v>134</v>
      </c>
      <c r="AI25" s="449" t="s">
        <v>349</v>
      </c>
      <c r="AJ25" s="450" t="s">
        <v>349</v>
      </c>
      <c r="AK25" s="449" t="s">
        <v>349</v>
      </c>
      <c r="AL25" s="451" t="s">
        <v>349</v>
      </c>
      <c r="AM25" s="449" t="s">
        <v>349</v>
      </c>
      <c r="AN25" s="451" t="s">
        <v>349</v>
      </c>
      <c r="AO25" s="449" t="s">
        <v>349</v>
      </c>
      <c r="AP25" s="452" t="s">
        <v>349</v>
      </c>
      <c r="AS25" s="868" t="s">
        <v>115</v>
      </c>
      <c r="AT25" s="174"/>
      <c r="AU25" s="861" t="s">
        <v>69</v>
      </c>
      <c r="AV25" s="191" t="s">
        <v>141</v>
      </c>
      <c r="AW25" s="463">
        <v>19809.900965275167</v>
      </c>
      <c r="AX25" s="457">
        <v>24414.17022078578</v>
      </c>
      <c r="AY25" s="457">
        <v>20176.951289975557</v>
      </c>
      <c r="AZ25" s="972">
        <v>21586.588502295835</v>
      </c>
      <c r="BA25" s="979" t="s">
        <v>351</v>
      </c>
      <c r="BB25" s="980" t="s">
        <v>351</v>
      </c>
    </row>
    <row r="26" spans="1:54" ht="18">
      <c r="A26" s="504"/>
      <c r="B26" s="505" t="s">
        <v>324</v>
      </c>
      <c r="C26" s="506"/>
      <c r="D26" s="510" t="s">
        <v>116</v>
      </c>
      <c r="E26" s="508" t="s">
        <v>134</v>
      </c>
      <c r="F26" s="1026">
        <v>10.861</v>
      </c>
      <c r="G26" s="1026">
        <v>665186.04</v>
      </c>
      <c r="H26" s="1026">
        <v>17.75</v>
      </c>
      <c r="I26" s="1027">
        <v>1115660.926</v>
      </c>
      <c r="J26" s="1026">
        <v>129.047</v>
      </c>
      <c r="K26" s="1026">
        <v>3124415.29</v>
      </c>
      <c r="L26" s="1026">
        <v>128.254</v>
      </c>
      <c r="M26" s="1028">
        <v>3112895.566</v>
      </c>
      <c r="N26" s="793"/>
      <c r="O26" s="794"/>
      <c r="P26" s="862"/>
      <c r="Q26" s="863"/>
      <c r="R26" s="795"/>
      <c r="S26" s="795"/>
      <c r="T26" s="864"/>
      <c r="U26" s="865"/>
      <c r="V26" s="797" t="s">
        <v>349</v>
      </c>
      <c r="W26" s="8" t="s">
        <v>349</v>
      </c>
      <c r="X26" s="849" t="s">
        <v>349</v>
      </c>
      <c r="Y26" s="849" t="s">
        <v>349</v>
      </c>
      <c r="Z26" s="797" t="s">
        <v>349</v>
      </c>
      <c r="AA26" s="8" t="s">
        <v>349</v>
      </c>
      <c r="AB26" s="849" t="s">
        <v>349</v>
      </c>
      <c r="AC26" s="859" t="s">
        <v>349</v>
      </c>
      <c r="AD26" s="173"/>
      <c r="AE26" s="172" t="s">
        <v>324</v>
      </c>
      <c r="AF26" s="174"/>
      <c r="AG26" s="246" t="s">
        <v>116</v>
      </c>
      <c r="AH26" s="242" t="s">
        <v>134</v>
      </c>
      <c r="AI26" s="453" t="s">
        <v>349</v>
      </c>
      <c r="AJ26" s="459" t="s">
        <v>349</v>
      </c>
      <c r="AK26" s="458" t="s">
        <v>349</v>
      </c>
      <c r="AL26" s="460" t="s">
        <v>349</v>
      </c>
      <c r="AM26" s="458" t="s">
        <v>349</v>
      </c>
      <c r="AN26" s="460" t="s">
        <v>349</v>
      </c>
      <c r="AO26" s="458" t="s">
        <v>349</v>
      </c>
      <c r="AP26" s="461" t="s">
        <v>349</v>
      </c>
      <c r="AS26" s="860" t="s">
        <v>324</v>
      </c>
      <c r="AT26" s="174"/>
      <c r="AU26" s="245" t="s">
        <v>116</v>
      </c>
      <c r="AV26" s="191" t="s">
        <v>141</v>
      </c>
      <c r="AW26" s="463">
        <v>61245.37703710524</v>
      </c>
      <c r="AX26" s="463">
        <v>62854.13667605634</v>
      </c>
      <c r="AY26" s="463">
        <v>24211.452339070263</v>
      </c>
      <c r="AZ26" s="973">
        <v>24271.3331825908</v>
      </c>
      <c r="BA26" s="979" t="s">
        <v>351</v>
      </c>
      <c r="BB26" s="980" t="s">
        <v>351</v>
      </c>
    </row>
    <row r="27" spans="1:54" ht="18">
      <c r="A27" s="504"/>
      <c r="B27" s="509"/>
      <c r="C27" s="506" t="s">
        <v>83</v>
      </c>
      <c r="D27" s="517" t="s">
        <v>113</v>
      </c>
      <c r="E27" s="508" t="s">
        <v>134</v>
      </c>
      <c r="F27" s="1023">
        <v>10.239</v>
      </c>
      <c r="G27" s="1023">
        <v>648302.71</v>
      </c>
      <c r="H27" s="1023">
        <v>17.244</v>
      </c>
      <c r="I27" s="1024">
        <v>1097785.478</v>
      </c>
      <c r="J27" s="1023">
        <v>22.187</v>
      </c>
      <c r="K27" s="1023">
        <v>1737139.85</v>
      </c>
      <c r="L27" s="1023">
        <v>18.361</v>
      </c>
      <c r="M27" s="1025">
        <v>1586888.422</v>
      </c>
      <c r="N27" s="793"/>
      <c r="O27" s="794"/>
      <c r="P27" s="862"/>
      <c r="Q27" s="863"/>
      <c r="R27" s="795"/>
      <c r="S27" s="795"/>
      <c r="T27" s="864"/>
      <c r="U27" s="865"/>
      <c r="V27" s="797" t="s">
        <v>349</v>
      </c>
      <c r="W27" s="8" t="s">
        <v>349</v>
      </c>
      <c r="X27" s="849" t="s">
        <v>349</v>
      </c>
      <c r="Y27" s="849" t="s">
        <v>349</v>
      </c>
      <c r="Z27" s="797" t="s">
        <v>349</v>
      </c>
      <c r="AA27" s="8" t="s">
        <v>349</v>
      </c>
      <c r="AB27" s="849" t="s">
        <v>349</v>
      </c>
      <c r="AC27" s="859" t="s">
        <v>349</v>
      </c>
      <c r="AD27" s="173"/>
      <c r="AE27" s="244"/>
      <c r="AF27" s="174" t="s">
        <v>83</v>
      </c>
      <c r="AG27" s="255" t="s">
        <v>113</v>
      </c>
      <c r="AH27" s="242" t="s">
        <v>134</v>
      </c>
      <c r="AI27" s="458"/>
      <c r="AJ27" s="459"/>
      <c r="AK27" s="458"/>
      <c r="AL27" s="460"/>
      <c r="AM27" s="458"/>
      <c r="AN27" s="460"/>
      <c r="AO27" s="458"/>
      <c r="AP27" s="461"/>
      <c r="AS27" s="866"/>
      <c r="AT27" s="174" t="s">
        <v>83</v>
      </c>
      <c r="AU27" s="254" t="s">
        <v>113</v>
      </c>
      <c r="AV27" s="191" t="s">
        <v>141</v>
      </c>
      <c r="AW27" s="463">
        <v>63316.99482371325</v>
      </c>
      <c r="AX27" s="463">
        <v>63661.88111807005</v>
      </c>
      <c r="AY27" s="463">
        <v>78295.39144544103</v>
      </c>
      <c r="AZ27" s="973">
        <v>86427.1239039268</v>
      </c>
      <c r="BA27" s="979" t="s">
        <v>351</v>
      </c>
      <c r="BB27" s="980" t="s">
        <v>351</v>
      </c>
    </row>
    <row r="28" spans="1:54" ht="18">
      <c r="A28" s="504"/>
      <c r="B28" s="511"/>
      <c r="C28" s="506" t="s">
        <v>86</v>
      </c>
      <c r="D28" s="518" t="s">
        <v>114</v>
      </c>
      <c r="E28" s="513" t="s">
        <v>134</v>
      </c>
      <c r="F28" s="1023">
        <v>0.622</v>
      </c>
      <c r="G28" s="1023">
        <v>16883.33</v>
      </c>
      <c r="H28" s="1023">
        <v>0.506</v>
      </c>
      <c r="I28" s="1024">
        <v>17875.448</v>
      </c>
      <c r="J28" s="1023">
        <v>106.86</v>
      </c>
      <c r="K28" s="1023">
        <v>1387275.44</v>
      </c>
      <c r="L28" s="1023">
        <v>109.893</v>
      </c>
      <c r="M28" s="1025">
        <v>1526007.144</v>
      </c>
      <c r="N28" s="793"/>
      <c r="O28" s="794"/>
      <c r="P28" s="862"/>
      <c r="Q28" s="863"/>
      <c r="R28" s="795"/>
      <c r="S28" s="795"/>
      <c r="T28" s="864"/>
      <c r="U28" s="865"/>
      <c r="V28" s="797" t="s">
        <v>349</v>
      </c>
      <c r="W28" s="8" t="s">
        <v>349</v>
      </c>
      <c r="X28" s="849" t="s">
        <v>349</v>
      </c>
      <c r="Y28" s="849" t="s">
        <v>349</v>
      </c>
      <c r="Z28" s="797" t="s">
        <v>349</v>
      </c>
      <c r="AA28" s="8" t="s">
        <v>349</v>
      </c>
      <c r="AB28" s="849" t="s">
        <v>349</v>
      </c>
      <c r="AC28" s="859" t="s">
        <v>349</v>
      </c>
      <c r="AD28" s="173"/>
      <c r="AE28" s="247"/>
      <c r="AF28" s="174" t="s">
        <v>86</v>
      </c>
      <c r="AG28" s="256" t="s">
        <v>114</v>
      </c>
      <c r="AH28" s="249" t="s">
        <v>134</v>
      </c>
      <c r="AI28" s="458"/>
      <c r="AJ28" s="459"/>
      <c r="AK28" s="458"/>
      <c r="AL28" s="460"/>
      <c r="AM28" s="458"/>
      <c r="AN28" s="460"/>
      <c r="AO28" s="458"/>
      <c r="AP28" s="461"/>
      <c r="AS28" s="867"/>
      <c r="AT28" s="174" t="s">
        <v>86</v>
      </c>
      <c r="AU28" s="256" t="s">
        <v>114</v>
      </c>
      <c r="AV28" s="191" t="s">
        <v>141</v>
      </c>
      <c r="AW28" s="463">
        <v>27143.617363344056</v>
      </c>
      <c r="AX28" s="463">
        <v>35326.97233201581</v>
      </c>
      <c r="AY28" s="463">
        <v>12982.177054089463</v>
      </c>
      <c r="AZ28" s="973">
        <v>13886.299800715242</v>
      </c>
      <c r="BA28" s="979" t="s">
        <v>351</v>
      </c>
      <c r="BB28" s="980" t="s">
        <v>351</v>
      </c>
    </row>
    <row r="29" spans="1:54" ht="18">
      <c r="A29" s="504"/>
      <c r="B29" s="505" t="s">
        <v>0</v>
      </c>
      <c r="C29" s="506"/>
      <c r="D29" s="510" t="s">
        <v>117</v>
      </c>
      <c r="E29" s="508" t="s">
        <v>134</v>
      </c>
      <c r="F29" s="1020">
        <v>57.657</v>
      </c>
      <c r="G29" s="1020">
        <v>930555.37</v>
      </c>
      <c r="H29" s="1020">
        <v>79.666</v>
      </c>
      <c r="I29" s="1021">
        <v>1475107.769</v>
      </c>
      <c r="J29" s="1020">
        <v>180.345</v>
      </c>
      <c r="K29" s="1020">
        <v>3528773.06</v>
      </c>
      <c r="L29" s="1020">
        <v>168.6</v>
      </c>
      <c r="M29" s="1022">
        <v>3429796.923</v>
      </c>
      <c r="N29" s="793"/>
      <c r="O29" s="794"/>
      <c r="P29" s="862"/>
      <c r="Q29" s="863"/>
      <c r="R29" s="795"/>
      <c r="S29" s="795"/>
      <c r="T29" s="864"/>
      <c r="U29" s="865"/>
      <c r="V29" s="797" t="s">
        <v>349</v>
      </c>
      <c r="W29" s="8" t="s">
        <v>349</v>
      </c>
      <c r="X29" s="849" t="s">
        <v>349</v>
      </c>
      <c r="Y29" s="849" t="s">
        <v>349</v>
      </c>
      <c r="Z29" s="797" t="s">
        <v>349</v>
      </c>
      <c r="AA29" s="8" t="s">
        <v>349</v>
      </c>
      <c r="AB29" s="849" t="s">
        <v>349</v>
      </c>
      <c r="AC29" s="859" t="s">
        <v>349</v>
      </c>
      <c r="AD29" s="173"/>
      <c r="AE29" s="172" t="s">
        <v>0</v>
      </c>
      <c r="AF29" s="174"/>
      <c r="AG29" s="246" t="s">
        <v>117</v>
      </c>
      <c r="AH29" s="242" t="s">
        <v>134</v>
      </c>
      <c r="AI29" s="453" t="s">
        <v>349</v>
      </c>
      <c r="AJ29" s="454" t="s">
        <v>349</v>
      </c>
      <c r="AK29" s="453" t="s">
        <v>349</v>
      </c>
      <c r="AL29" s="455" t="s">
        <v>349</v>
      </c>
      <c r="AM29" s="453" t="s">
        <v>349</v>
      </c>
      <c r="AN29" s="455" t="s">
        <v>349</v>
      </c>
      <c r="AO29" s="453" t="s">
        <v>349</v>
      </c>
      <c r="AP29" s="456" t="s">
        <v>349</v>
      </c>
      <c r="AS29" s="860" t="s">
        <v>0</v>
      </c>
      <c r="AT29" s="174"/>
      <c r="AU29" s="245" t="s">
        <v>117</v>
      </c>
      <c r="AV29" s="191" t="s">
        <v>141</v>
      </c>
      <c r="AW29" s="457">
        <v>16139.503789652601</v>
      </c>
      <c r="AX29" s="457">
        <v>18516.15204729747</v>
      </c>
      <c r="AY29" s="457">
        <v>19566.791760237324</v>
      </c>
      <c r="AZ29" s="972">
        <v>20342.805</v>
      </c>
      <c r="BA29" s="979" t="s">
        <v>351</v>
      </c>
      <c r="BB29" s="980" t="s">
        <v>351</v>
      </c>
    </row>
    <row r="30" spans="1:54" ht="18">
      <c r="A30" s="504"/>
      <c r="B30" s="509"/>
      <c r="C30" s="506" t="s">
        <v>84</v>
      </c>
      <c r="D30" s="517" t="s">
        <v>113</v>
      </c>
      <c r="E30" s="508" t="s">
        <v>134</v>
      </c>
      <c r="F30" s="1023">
        <v>0.815</v>
      </c>
      <c r="G30" s="1023">
        <v>21140.99</v>
      </c>
      <c r="H30" s="1023">
        <v>4.39</v>
      </c>
      <c r="I30" s="1024">
        <v>170771.648</v>
      </c>
      <c r="J30" s="1023">
        <v>68.612</v>
      </c>
      <c r="K30" s="1023">
        <v>1701623.96</v>
      </c>
      <c r="L30" s="1023">
        <v>65.658</v>
      </c>
      <c r="M30" s="1025">
        <v>1659920.409</v>
      </c>
      <c r="N30" s="793"/>
      <c r="O30" s="794"/>
      <c r="P30" s="862"/>
      <c r="Q30" s="863"/>
      <c r="R30" s="795"/>
      <c r="S30" s="795"/>
      <c r="T30" s="864"/>
      <c r="U30" s="865"/>
      <c r="V30" s="797" t="s">
        <v>349</v>
      </c>
      <c r="W30" s="8" t="s">
        <v>349</v>
      </c>
      <c r="X30" s="849" t="s">
        <v>349</v>
      </c>
      <c r="Y30" s="849" t="s">
        <v>349</v>
      </c>
      <c r="Z30" s="797" t="s">
        <v>349</v>
      </c>
      <c r="AA30" s="8" t="s">
        <v>349</v>
      </c>
      <c r="AB30" s="849" t="s">
        <v>349</v>
      </c>
      <c r="AC30" s="859" t="s">
        <v>349</v>
      </c>
      <c r="AD30" s="173"/>
      <c r="AE30" s="244"/>
      <c r="AF30" s="174" t="s">
        <v>84</v>
      </c>
      <c r="AG30" s="255" t="s">
        <v>113</v>
      </c>
      <c r="AH30" s="242" t="s">
        <v>134</v>
      </c>
      <c r="AI30" s="458"/>
      <c r="AJ30" s="459"/>
      <c r="AK30" s="458"/>
      <c r="AL30" s="460"/>
      <c r="AM30" s="458"/>
      <c r="AN30" s="460"/>
      <c r="AO30" s="458"/>
      <c r="AP30" s="461"/>
      <c r="AS30" s="866"/>
      <c r="AT30" s="174" t="s">
        <v>84</v>
      </c>
      <c r="AU30" s="254" t="s">
        <v>113</v>
      </c>
      <c r="AV30" s="191" t="s">
        <v>141</v>
      </c>
      <c r="AW30" s="463">
        <v>25939.86503067485</v>
      </c>
      <c r="AX30" s="463">
        <v>38900.14760820045</v>
      </c>
      <c r="AY30" s="463">
        <v>24800.675683553898</v>
      </c>
      <c r="AZ30" s="973">
        <v>25281.312391483138</v>
      </c>
      <c r="BA30" s="979" t="s">
        <v>351</v>
      </c>
      <c r="BB30" s="980" t="s">
        <v>351</v>
      </c>
    </row>
    <row r="31" spans="1:54" ht="18">
      <c r="A31" s="504"/>
      <c r="B31" s="511"/>
      <c r="C31" s="506" t="s">
        <v>87</v>
      </c>
      <c r="D31" s="518" t="s">
        <v>114</v>
      </c>
      <c r="E31" s="513" t="s">
        <v>134</v>
      </c>
      <c r="F31" s="1023">
        <v>56.842</v>
      </c>
      <c r="G31" s="1023">
        <v>909414.38</v>
      </c>
      <c r="H31" s="1023">
        <v>75.276</v>
      </c>
      <c r="I31" s="1024">
        <v>1304336.121</v>
      </c>
      <c r="J31" s="1023">
        <v>111.733</v>
      </c>
      <c r="K31" s="1023">
        <v>1827149.1</v>
      </c>
      <c r="L31" s="1023">
        <v>102.942</v>
      </c>
      <c r="M31" s="1025">
        <v>1769876.514</v>
      </c>
      <c r="N31" s="793"/>
      <c r="O31" s="794"/>
      <c r="P31" s="862"/>
      <c r="Q31" s="863"/>
      <c r="R31" s="795"/>
      <c r="S31" s="795"/>
      <c r="T31" s="864"/>
      <c r="U31" s="865"/>
      <c r="V31" s="797" t="s">
        <v>349</v>
      </c>
      <c r="W31" s="8" t="s">
        <v>349</v>
      </c>
      <c r="X31" s="849" t="s">
        <v>349</v>
      </c>
      <c r="Y31" s="849" t="s">
        <v>349</v>
      </c>
      <c r="Z31" s="797" t="s">
        <v>349</v>
      </c>
      <c r="AA31" s="8" t="s">
        <v>349</v>
      </c>
      <c r="AB31" s="849" t="s">
        <v>349</v>
      </c>
      <c r="AC31" s="859" t="s">
        <v>349</v>
      </c>
      <c r="AD31" s="173"/>
      <c r="AE31" s="247"/>
      <c r="AF31" s="174" t="s">
        <v>87</v>
      </c>
      <c r="AG31" s="256" t="s">
        <v>114</v>
      </c>
      <c r="AH31" s="249" t="s">
        <v>134</v>
      </c>
      <c r="AI31" s="458"/>
      <c r="AJ31" s="459"/>
      <c r="AK31" s="458"/>
      <c r="AL31" s="460"/>
      <c r="AM31" s="458"/>
      <c r="AN31" s="460"/>
      <c r="AO31" s="458"/>
      <c r="AP31" s="461"/>
      <c r="AS31" s="867"/>
      <c r="AT31" s="174" t="s">
        <v>87</v>
      </c>
      <c r="AU31" s="256" t="s">
        <v>114</v>
      </c>
      <c r="AV31" s="191" t="s">
        <v>141</v>
      </c>
      <c r="AW31" s="463">
        <v>15998.986312937617</v>
      </c>
      <c r="AX31" s="463">
        <v>17327.383508688028</v>
      </c>
      <c r="AY31" s="463">
        <v>16352.815193362749</v>
      </c>
      <c r="AZ31" s="973">
        <v>17192.948592411263</v>
      </c>
      <c r="BA31" s="979" t="s">
        <v>351</v>
      </c>
      <c r="BB31" s="980" t="s">
        <v>351</v>
      </c>
    </row>
    <row r="32" spans="1:54" ht="18">
      <c r="A32" s="504"/>
      <c r="B32" s="505" t="s">
        <v>1</v>
      </c>
      <c r="C32" s="506"/>
      <c r="D32" s="510" t="s">
        <v>118</v>
      </c>
      <c r="E32" s="508" t="s">
        <v>134</v>
      </c>
      <c r="F32" s="1026">
        <v>0</v>
      </c>
      <c r="G32" s="1026">
        <v>0</v>
      </c>
      <c r="H32" s="1026">
        <v>0</v>
      </c>
      <c r="I32" s="1027">
        <v>0</v>
      </c>
      <c r="J32" s="1026">
        <v>1.207</v>
      </c>
      <c r="K32" s="1026">
        <v>37206.48</v>
      </c>
      <c r="L32" s="1026">
        <v>4.727</v>
      </c>
      <c r="M32" s="1028">
        <v>207944.511</v>
      </c>
      <c r="N32" s="793"/>
      <c r="O32" s="794"/>
      <c r="P32" s="862"/>
      <c r="Q32" s="863"/>
      <c r="R32" s="795"/>
      <c r="S32" s="795"/>
      <c r="T32" s="864"/>
      <c r="U32" s="865"/>
      <c r="V32" s="797" t="s">
        <v>349</v>
      </c>
      <c r="W32" s="8" t="s">
        <v>349</v>
      </c>
      <c r="X32" s="849" t="s">
        <v>349</v>
      </c>
      <c r="Y32" s="849" t="s">
        <v>349</v>
      </c>
      <c r="Z32" s="797" t="s">
        <v>349</v>
      </c>
      <c r="AA32" s="8" t="s">
        <v>349</v>
      </c>
      <c r="AB32" s="849" t="s">
        <v>349</v>
      </c>
      <c r="AC32" s="859" t="s">
        <v>349</v>
      </c>
      <c r="AD32" s="173"/>
      <c r="AE32" s="172" t="s">
        <v>1</v>
      </c>
      <c r="AF32" s="174"/>
      <c r="AG32" s="246" t="s">
        <v>118</v>
      </c>
      <c r="AH32" s="242" t="s">
        <v>134</v>
      </c>
      <c r="AI32" s="453" t="s">
        <v>349</v>
      </c>
      <c r="AJ32" s="459" t="s">
        <v>349</v>
      </c>
      <c r="AK32" s="458" t="s">
        <v>349</v>
      </c>
      <c r="AL32" s="460" t="s">
        <v>349</v>
      </c>
      <c r="AM32" s="458" t="s">
        <v>349</v>
      </c>
      <c r="AN32" s="460" t="s">
        <v>349</v>
      </c>
      <c r="AO32" s="458" t="s">
        <v>349</v>
      </c>
      <c r="AP32" s="461" t="s">
        <v>349</v>
      </c>
      <c r="AS32" s="860" t="s">
        <v>1</v>
      </c>
      <c r="AT32" s="174"/>
      <c r="AU32" s="245" t="s">
        <v>118</v>
      </c>
      <c r="AV32" s="191" t="s">
        <v>141</v>
      </c>
      <c r="AW32" s="463" t="s">
        <v>143</v>
      </c>
      <c r="AX32" s="463" t="s">
        <v>143</v>
      </c>
      <c r="AY32" s="463">
        <v>30825.584092792047</v>
      </c>
      <c r="AZ32" s="973">
        <v>43990.7998730696</v>
      </c>
      <c r="BA32" s="979" t="s">
        <v>156</v>
      </c>
      <c r="BB32" s="980" t="s">
        <v>351</v>
      </c>
    </row>
    <row r="33" spans="1:54" ht="18">
      <c r="A33" s="504"/>
      <c r="B33" s="509"/>
      <c r="C33" s="506" t="s">
        <v>85</v>
      </c>
      <c r="D33" s="517" t="s">
        <v>113</v>
      </c>
      <c r="E33" s="508" t="s">
        <v>134</v>
      </c>
      <c r="F33" s="1023">
        <v>0</v>
      </c>
      <c r="G33" s="1023">
        <v>0</v>
      </c>
      <c r="H33" s="1023">
        <v>0</v>
      </c>
      <c r="I33" s="1024">
        <v>0</v>
      </c>
      <c r="J33" s="1023">
        <v>0</v>
      </c>
      <c r="K33" s="1023">
        <v>0</v>
      </c>
      <c r="L33" s="1023">
        <v>0.315</v>
      </c>
      <c r="M33" s="1025">
        <v>28949.949</v>
      </c>
      <c r="N33" s="793"/>
      <c r="O33" s="794"/>
      <c r="P33" s="862"/>
      <c r="Q33" s="863"/>
      <c r="R33" s="795"/>
      <c r="S33" s="795"/>
      <c r="T33" s="864"/>
      <c r="U33" s="865"/>
      <c r="V33" s="797" t="s">
        <v>349</v>
      </c>
      <c r="W33" s="8" t="s">
        <v>349</v>
      </c>
      <c r="X33" s="849" t="s">
        <v>349</v>
      </c>
      <c r="Y33" s="849" t="s">
        <v>349</v>
      </c>
      <c r="Z33" s="797" t="s">
        <v>349</v>
      </c>
      <c r="AA33" s="8" t="s">
        <v>349</v>
      </c>
      <c r="AB33" s="849" t="s">
        <v>349</v>
      </c>
      <c r="AC33" s="859" t="s">
        <v>349</v>
      </c>
      <c r="AD33" s="173"/>
      <c r="AE33" s="244"/>
      <c r="AF33" s="174" t="s">
        <v>85</v>
      </c>
      <c r="AG33" s="255" t="s">
        <v>113</v>
      </c>
      <c r="AH33" s="242" t="s">
        <v>134</v>
      </c>
      <c r="AI33" s="458"/>
      <c r="AJ33" s="459"/>
      <c r="AK33" s="458"/>
      <c r="AL33" s="460"/>
      <c r="AM33" s="458"/>
      <c r="AN33" s="460"/>
      <c r="AO33" s="458"/>
      <c r="AP33" s="461"/>
      <c r="AS33" s="866"/>
      <c r="AT33" s="174" t="s">
        <v>85</v>
      </c>
      <c r="AU33" s="254" t="s">
        <v>113</v>
      </c>
      <c r="AV33" s="191" t="s">
        <v>141</v>
      </c>
      <c r="AW33" s="463" t="s">
        <v>143</v>
      </c>
      <c r="AX33" s="463" t="s">
        <v>143</v>
      </c>
      <c r="AY33" s="463" t="s">
        <v>143</v>
      </c>
      <c r="AZ33" s="973">
        <v>91904.6</v>
      </c>
      <c r="BA33" s="979" t="s">
        <v>156</v>
      </c>
      <c r="BB33" s="980" t="s">
        <v>156</v>
      </c>
    </row>
    <row r="34" spans="1:54" ht="18">
      <c r="A34" s="504"/>
      <c r="B34" s="509"/>
      <c r="C34" s="506" t="s">
        <v>88</v>
      </c>
      <c r="D34" s="518" t="s">
        <v>114</v>
      </c>
      <c r="E34" s="513" t="s">
        <v>134</v>
      </c>
      <c r="F34" s="1023">
        <v>0</v>
      </c>
      <c r="G34" s="1023">
        <v>0</v>
      </c>
      <c r="H34" s="1023">
        <v>0</v>
      </c>
      <c r="I34" s="1024">
        <v>0</v>
      </c>
      <c r="J34" s="1023">
        <v>1.207</v>
      </c>
      <c r="K34" s="1023">
        <v>37206.48</v>
      </c>
      <c r="L34" s="1023">
        <v>4.412</v>
      </c>
      <c r="M34" s="1025">
        <v>178994.562</v>
      </c>
      <c r="N34" s="793"/>
      <c r="O34" s="794"/>
      <c r="P34" s="862"/>
      <c r="Q34" s="863"/>
      <c r="R34" s="795"/>
      <c r="S34" s="795"/>
      <c r="T34" s="864"/>
      <c r="U34" s="865"/>
      <c r="V34" s="797" t="s">
        <v>349</v>
      </c>
      <c r="W34" s="8" t="s">
        <v>349</v>
      </c>
      <c r="X34" s="849" t="s">
        <v>349</v>
      </c>
      <c r="Y34" s="849" t="s">
        <v>349</v>
      </c>
      <c r="Z34" s="797" t="s">
        <v>349</v>
      </c>
      <c r="AA34" s="8" t="s">
        <v>349</v>
      </c>
      <c r="AB34" s="849" t="s">
        <v>349</v>
      </c>
      <c r="AC34" s="859" t="s">
        <v>349</v>
      </c>
      <c r="AD34" s="173"/>
      <c r="AE34" s="244"/>
      <c r="AF34" s="174" t="s">
        <v>88</v>
      </c>
      <c r="AG34" s="256" t="s">
        <v>114</v>
      </c>
      <c r="AH34" s="249" t="s">
        <v>134</v>
      </c>
      <c r="AI34" s="458"/>
      <c r="AJ34" s="459"/>
      <c r="AK34" s="458"/>
      <c r="AL34" s="460"/>
      <c r="AM34" s="458"/>
      <c r="AN34" s="460"/>
      <c r="AO34" s="458"/>
      <c r="AP34" s="461"/>
      <c r="AS34" s="866"/>
      <c r="AT34" s="174" t="s">
        <v>88</v>
      </c>
      <c r="AU34" s="256" t="s">
        <v>114</v>
      </c>
      <c r="AV34" s="191" t="s">
        <v>141</v>
      </c>
      <c r="AW34" s="463" t="s">
        <v>143</v>
      </c>
      <c r="AX34" s="463" t="s">
        <v>143</v>
      </c>
      <c r="AY34" s="463">
        <v>30825.584092792047</v>
      </c>
      <c r="AZ34" s="973">
        <v>40569.9369900272</v>
      </c>
      <c r="BA34" s="979" t="s">
        <v>156</v>
      </c>
      <c r="BB34" s="980" t="s">
        <v>351</v>
      </c>
    </row>
    <row r="35" spans="1:54" ht="18">
      <c r="A35" s="504"/>
      <c r="B35" s="509"/>
      <c r="C35" s="506" t="s">
        <v>119</v>
      </c>
      <c r="D35" s="519" t="s">
        <v>120</v>
      </c>
      <c r="E35" s="520" t="s">
        <v>134</v>
      </c>
      <c r="F35" s="1026">
        <v>12.571</v>
      </c>
      <c r="G35" s="1026">
        <v>319189.69</v>
      </c>
      <c r="H35" s="1026">
        <v>4.817</v>
      </c>
      <c r="I35" s="1027">
        <v>135081.895</v>
      </c>
      <c r="J35" s="1026">
        <v>117.286</v>
      </c>
      <c r="K35" s="1026">
        <v>1738827.26</v>
      </c>
      <c r="L35" s="1026">
        <v>132.026</v>
      </c>
      <c r="M35" s="1028">
        <v>2094442.221</v>
      </c>
      <c r="N35" s="793"/>
      <c r="O35" s="794"/>
      <c r="P35" s="862"/>
      <c r="Q35" s="863"/>
      <c r="R35" s="795"/>
      <c r="S35" s="795"/>
      <c r="T35" s="864"/>
      <c r="U35" s="865"/>
      <c r="V35" s="797" t="s">
        <v>349</v>
      </c>
      <c r="W35" s="8" t="s">
        <v>349</v>
      </c>
      <c r="X35" s="849" t="s">
        <v>349</v>
      </c>
      <c r="Y35" s="849" t="s">
        <v>349</v>
      </c>
      <c r="Z35" s="797" t="s">
        <v>349</v>
      </c>
      <c r="AA35" s="8" t="s">
        <v>349</v>
      </c>
      <c r="AB35" s="849" t="s">
        <v>349</v>
      </c>
      <c r="AC35" s="859" t="s">
        <v>349</v>
      </c>
      <c r="AD35" s="173"/>
      <c r="AE35" s="244"/>
      <c r="AF35" s="174" t="s">
        <v>119</v>
      </c>
      <c r="AG35" s="257" t="s">
        <v>65</v>
      </c>
      <c r="AH35" s="258" t="s">
        <v>134</v>
      </c>
      <c r="AI35" s="458"/>
      <c r="AJ35" s="459"/>
      <c r="AK35" s="458"/>
      <c r="AL35" s="460"/>
      <c r="AM35" s="458"/>
      <c r="AN35" s="460"/>
      <c r="AO35" s="458"/>
      <c r="AP35" s="461"/>
      <c r="AS35" s="866"/>
      <c r="AT35" s="174" t="s">
        <v>119</v>
      </c>
      <c r="AU35" s="257" t="s">
        <v>120</v>
      </c>
      <c r="AV35" s="191" t="s">
        <v>141</v>
      </c>
      <c r="AW35" s="463">
        <v>25390.954577996978</v>
      </c>
      <c r="AX35" s="463">
        <v>28042.743408760638</v>
      </c>
      <c r="AY35" s="463">
        <v>14825.531265453677</v>
      </c>
      <c r="AZ35" s="973">
        <v>15863.86182267129</v>
      </c>
      <c r="BA35" s="979" t="s">
        <v>351</v>
      </c>
      <c r="BB35" s="980" t="s">
        <v>351</v>
      </c>
    </row>
    <row r="36" spans="1:54" ht="18">
      <c r="A36" s="521"/>
      <c r="B36" s="511"/>
      <c r="C36" s="506" t="s">
        <v>89</v>
      </c>
      <c r="D36" s="519" t="s">
        <v>121</v>
      </c>
      <c r="E36" s="520" t="s">
        <v>134</v>
      </c>
      <c r="F36" s="1023">
        <v>0</v>
      </c>
      <c r="G36" s="1023">
        <v>0</v>
      </c>
      <c r="H36" s="1023">
        <v>0</v>
      </c>
      <c r="I36" s="1024">
        <v>0</v>
      </c>
      <c r="J36" s="1023">
        <v>0</v>
      </c>
      <c r="K36" s="1023">
        <v>0</v>
      </c>
      <c r="L36" s="1023">
        <v>0</v>
      </c>
      <c r="M36" s="1025">
        <v>0</v>
      </c>
      <c r="N36" s="793"/>
      <c r="O36" s="794"/>
      <c r="P36" s="862"/>
      <c r="Q36" s="863"/>
      <c r="R36" s="795"/>
      <c r="S36" s="795"/>
      <c r="T36" s="864"/>
      <c r="U36" s="865"/>
      <c r="V36" s="797" t="s">
        <v>349</v>
      </c>
      <c r="W36" s="8" t="s">
        <v>349</v>
      </c>
      <c r="X36" s="849" t="s">
        <v>349</v>
      </c>
      <c r="Y36" s="849" t="s">
        <v>349</v>
      </c>
      <c r="Z36" s="797" t="s">
        <v>349</v>
      </c>
      <c r="AA36" s="8" t="s">
        <v>349</v>
      </c>
      <c r="AB36" s="849" t="s">
        <v>349</v>
      </c>
      <c r="AC36" s="859" t="s">
        <v>349</v>
      </c>
      <c r="AD36" s="259"/>
      <c r="AE36" s="247"/>
      <c r="AF36" s="174" t="s">
        <v>89</v>
      </c>
      <c r="AG36" s="257" t="s">
        <v>121</v>
      </c>
      <c r="AH36" s="258" t="s">
        <v>134</v>
      </c>
      <c r="AI36" s="458"/>
      <c r="AJ36" s="459"/>
      <c r="AK36" s="458"/>
      <c r="AL36" s="460"/>
      <c r="AM36" s="458"/>
      <c r="AN36" s="460"/>
      <c r="AO36" s="458"/>
      <c r="AP36" s="461"/>
      <c r="AS36" s="867"/>
      <c r="AT36" s="174" t="s">
        <v>89</v>
      </c>
      <c r="AU36" s="257" t="s">
        <v>121</v>
      </c>
      <c r="AV36" s="191" t="s">
        <v>141</v>
      </c>
      <c r="AW36" s="463" t="s">
        <v>143</v>
      </c>
      <c r="AX36" s="463" t="s">
        <v>143</v>
      </c>
      <c r="AY36" s="463" t="s">
        <v>143</v>
      </c>
      <c r="AZ36" s="973" t="s">
        <v>143</v>
      </c>
      <c r="BA36" s="979" t="s">
        <v>156</v>
      </c>
      <c r="BB36" s="980" t="s">
        <v>156</v>
      </c>
    </row>
    <row r="37" spans="1:54" ht="18">
      <c r="A37" s="522" t="s">
        <v>223</v>
      </c>
      <c r="B37" s="523" t="s">
        <v>2</v>
      </c>
      <c r="C37" s="524"/>
      <c r="D37" s="525" t="s">
        <v>71</v>
      </c>
      <c r="E37" s="503" t="s">
        <v>134</v>
      </c>
      <c r="F37" s="1017">
        <v>348.424</v>
      </c>
      <c r="G37" s="1017">
        <v>15785723.32</v>
      </c>
      <c r="H37" s="1017">
        <v>424.204</v>
      </c>
      <c r="I37" s="1018">
        <v>18922375.495</v>
      </c>
      <c r="J37" s="1017">
        <v>17.065</v>
      </c>
      <c r="K37" s="1017">
        <v>857508.61</v>
      </c>
      <c r="L37" s="1017">
        <v>22.159</v>
      </c>
      <c r="M37" s="1019">
        <v>1057601.805</v>
      </c>
      <c r="N37" s="793"/>
      <c r="O37" s="794"/>
      <c r="P37" s="862"/>
      <c r="Q37" s="869"/>
      <c r="R37" s="795"/>
      <c r="S37" s="795"/>
      <c r="T37" s="864"/>
      <c r="U37" s="865"/>
      <c r="V37" s="797" t="s">
        <v>349</v>
      </c>
      <c r="W37" s="8" t="s">
        <v>349</v>
      </c>
      <c r="X37" s="849" t="s">
        <v>349</v>
      </c>
      <c r="Y37" s="849" t="s">
        <v>349</v>
      </c>
      <c r="Z37" s="797" t="s">
        <v>349</v>
      </c>
      <c r="AA37" s="8" t="s">
        <v>349</v>
      </c>
      <c r="AB37" s="849" t="s">
        <v>349</v>
      </c>
      <c r="AC37" s="859" t="s">
        <v>349</v>
      </c>
      <c r="AD37" s="260" t="s">
        <v>223</v>
      </c>
      <c r="AE37" s="261" t="s">
        <v>2</v>
      </c>
      <c r="AF37" s="262"/>
      <c r="AG37" s="263" t="s">
        <v>71</v>
      </c>
      <c r="AH37" s="240" t="s">
        <v>134</v>
      </c>
      <c r="AI37" s="449" t="s">
        <v>349</v>
      </c>
      <c r="AJ37" s="451" t="s">
        <v>349</v>
      </c>
      <c r="AK37" s="449" t="s">
        <v>349</v>
      </c>
      <c r="AL37" s="451" t="s">
        <v>349</v>
      </c>
      <c r="AM37" s="449" t="s">
        <v>349</v>
      </c>
      <c r="AN37" s="451" t="s">
        <v>349</v>
      </c>
      <c r="AO37" s="449" t="s">
        <v>349</v>
      </c>
      <c r="AP37" s="452" t="s">
        <v>349</v>
      </c>
      <c r="AS37" s="870" t="s">
        <v>2</v>
      </c>
      <c r="AT37" s="871"/>
      <c r="AU37" s="872" t="s">
        <v>71</v>
      </c>
      <c r="AV37" s="191" t="s">
        <v>141</v>
      </c>
      <c r="AW37" s="457">
        <v>45306.07340481712</v>
      </c>
      <c r="AX37" s="457">
        <v>44606.78233821463</v>
      </c>
      <c r="AY37" s="457">
        <v>50249.552300029296</v>
      </c>
      <c r="AZ37" s="972">
        <v>47727.867006633875</v>
      </c>
      <c r="BA37" s="979" t="s">
        <v>351</v>
      </c>
      <c r="BB37" s="980" t="s">
        <v>351</v>
      </c>
    </row>
    <row r="38" spans="1:54" ht="18">
      <c r="A38" s="504"/>
      <c r="B38" s="526" t="s">
        <v>3</v>
      </c>
      <c r="C38" s="527"/>
      <c r="D38" s="510" t="s">
        <v>122</v>
      </c>
      <c r="E38" s="508" t="s">
        <v>134</v>
      </c>
      <c r="F38" s="1026">
        <v>251.619</v>
      </c>
      <c r="G38" s="1026">
        <v>9788461.81</v>
      </c>
      <c r="H38" s="1026">
        <v>322.688</v>
      </c>
      <c r="I38" s="1027">
        <v>12677471.751</v>
      </c>
      <c r="J38" s="1026">
        <v>4.982</v>
      </c>
      <c r="K38" s="1026">
        <v>273239.22</v>
      </c>
      <c r="L38" s="1026">
        <v>4.236</v>
      </c>
      <c r="M38" s="1028">
        <v>241638.219</v>
      </c>
      <c r="N38" s="793"/>
      <c r="O38" s="794"/>
      <c r="P38" s="862"/>
      <c r="Q38" s="873"/>
      <c r="R38" s="795"/>
      <c r="S38" s="795"/>
      <c r="T38" s="864"/>
      <c r="U38" s="865"/>
      <c r="V38" s="797" t="s">
        <v>349</v>
      </c>
      <c r="W38" s="8" t="s">
        <v>349</v>
      </c>
      <c r="X38" s="849" t="s">
        <v>349</v>
      </c>
      <c r="Y38" s="849" t="s">
        <v>349</v>
      </c>
      <c r="Z38" s="797" t="s">
        <v>349</v>
      </c>
      <c r="AA38" s="8" t="s">
        <v>349</v>
      </c>
      <c r="AB38" s="849" t="s">
        <v>349</v>
      </c>
      <c r="AC38" s="859" t="s">
        <v>349</v>
      </c>
      <c r="AD38" s="173"/>
      <c r="AE38" s="175" t="s">
        <v>3</v>
      </c>
      <c r="AF38" s="176"/>
      <c r="AG38" s="246" t="s">
        <v>122</v>
      </c>
      <c r="AH38" s="242" t="s">
        <v>134</v>
      </c>
      <c r="AI38" s="458"/>
      <c r="AJ38" s="460"/>
      <c r="AK38" s="458"/>
      <c r="AL38" s="460"/>
      <c r="AM38" s="458"/>
      <c r="AN38" s="460"/>
      <c r="AO38" s="458"/>
      <c r="AP38" s="461"/>
      <c r="AS38" s="874" t="s">
        <v>3</v>
      </c>
      <c r="AT38" s="176"/>
      <c r="AU38" s="245" t="s">
        <v>122</v>
      </c>
      <c r="AV38" s="191" t="s">
        <v>141</v>
      </c>
      <c r="AW38" s="463">
        <v>38901.918416335815</v>
      </c>
      <c r="AX38" s="463">
        <v>39287.08768531833</v>
      </c>
      <c r="AY38" s="463">
        <v>54845.287033319946</v>
      </c>
      <c r="AZ38" s="973">
        <v>57043.96104815865</v>
      </c>
      <c r="BA38" s="979" t="s">
        <v>351</v>
      </c>
      <c r="BB38" s="980" t="s">
        <v>351</v>
      </c>
    </row>
    <row r="39" spans="1:54" ht="18">
      <c r="A39" s="504"/>
      <c r="B39" s="526" t="s">
        <v>3</v>
      </c>
      <c r="C39" s="528"/>
      <c r="D39" s="529" t="s">
        <v>123</v>
      </c>
      <c r="E39" s="530" t="s">
        <v>134</v>
      </c>
      <c r="F39" s="1020">
        <v>41.029</v>
      </c>
      <c r="G39" s="1020">
        <v>2251250.16</v>
      </c>
      <c r="H39" s="1020">
        <v>60.969</v>
      </c>
      <c r="I39" s="1021">
        <v>3639496.247</v>
      </c>
      <c r="J39" s="1020">
        <v>9.268</v>
      </c>
      <c r="K39" s="1020">
        <v>426648.45</v>
      </c>
      <c r="L39" s="1020">
        <v>7.969</v>
      </c>
      <c r="M39" s="1022">
        <v>411214.741</v>
      </c>
      <c r="N39" s="793"/>
      <c r="O39" s="794"/>
      <c r="P39" s="862"/>
      <c r="Q39" s="873"/>
      <c r="R39" s="795"/>
      <c r="S39" s="795"/>
      <c r="T39" s="864"/>
      <c r="U39" s="865"/>
      <c r="V39" s="797" t="s">
        <v>349</v>
      </c>
      <c r="W39" s="8" t="s">
        <v>349</v>
      </c>
      <c r="X39" s="849" t="s">
        <v>349</v>
      </c>
      <c r="Y39" s="849" t="s">
        <v>349</v>
      </c>
      <c r="Z39" s="797" t="s">
        <v>349</v>
      </c>
      <c r="AA39" s="8" t="s">
        <v>349</v>
      </c>
      <c r="AB39" s="849" t="s">
        <v>349</v>
      </c>
      <c r="AC39" s="859" t="s">
        <v>349</v>
      </c>
      <c r="AD39" s="173"/>
      <c r="AE39" s="175" t="s">
        <v>3</v>
      </c>
      <c r="AF39" s="264"/>
      <c r="AG39" s="267" t="s">
        <v>123</v>
      </c>
      <c r="AH39" s="266" t="s">
        <v>134</v>
      </c>
      <c r="AI39" s="453"/>
      <c r="AJ39" s="455"/>
      <c r="AK39" s="453"/>
      <c r="AL39" s="455"/>
      <c r="AM39" s="453"/>
      <c r="AN39" s="455"/>
      <c r="AO39" s="453"/>
      <c r="AP39" s="456"/>
      <c r="AS39" s="874" t="s">
        <v>3</v>
      </c>
      <c r="AT39" s="264"/>
      <c r="AU39" s="265" t="s">
        <v>123</v>
      </c>
      <c r="AV39" s="191" t="s">
        <v>141</v>
      </c>
      <c r="AW39" s="457">
        <v>54869.73019084062</v>
      </c>
      <c r="AX39" s="457">
        <v>59694.20930308845</v>
      </c>
      <c r="AY39" s="457">
        <v>46034.57596029348</v>
      </c>
      <c r="AZ39" s="972">
        <v>51601.79959844397</v>
      </c>
      <c r="BA39" s="979" t="s">
        <v>351</v>
      </c>
      <c r="BB39" s="980" t="s">
        <v>351</v>
      </c>
    </row>
    <row r="40" spans="1:54" ht="18">
      <c r="A40" s="499" t="s">
        <v>293</v>
      </c>
      <c r="B40" s="524" t="s">
        <v>124</v>
      </c>
      <c r="C40" s="531"/>
      <c r="D40" s="502" t="s">
        <v>72</v>
      </c>
      <c r="E40" s="503" t="s">
        <v>134</v>
      </c>
      <c r="F40" s="1017">
        <v>143.374</v>
      </c>
      <c r="G40" s="1017">
        <v>7234040.21</v>
      </c>
      <c r="H40" s="1017">
        <v>78.101</v>
      </c>
      <c r="I40" s="1018">
        <v>7926661.131</v>
      </c>
      <c r="J40" s="1017">
        <v>231.763</v>
      </c>
      <c r="K40" s="1017">
        <v>20291286.93</v>
      </c>
      <c r="L40" s="1017">
        <v>246.836</v>
      </c>
      <c r="M40" s="1019">
        <v>22932246.533</v>
      </c>
      <c r="N40" s="793"/>
      <c r="O40" s="794"/>
      <c r="P40" s="862"/>
      <c r="Q40" s="863"/>
      <c r="R40" s="795"/>
      <c r="S40" s="795"/>
      <c r="T40" s="864"/>
      <c r="U40" s="865"/>
      <c r="V40" s="797" t="s">
        <v>349</v>
      </c>
      <c r="W40" s="8" t="s">
        <v>349</v>
      </c>
      <c r="X40" s="849" t="s">
        <v>349</v>
      </c>
      <c r="Y40" s="849" t="s">
        <v>349</v>
      </c>
      <c r="Z40" s="797" t="s">
        <v>349</v>
      </c>
      <c r="AA40" s="8" t="s">
        <v>349</v>
      </c>
      <c r="AB40" s="849" t="s">
        <v>349</v>
      </c>
      <c r="AC40" s="859" t="s">
        <v>349</v>
      </c>
      <c r="AD40" s="237" t="s">
        <v>293</v>
      </c>
      <c r="AE40" s="262" t="s">
        <v>124</v>
      </c>
      <c r="AF40" s="268"/>
      <c r="AG40" s="238" t="s">
        <v>72</v>
      </c>
      <c r="AH40" s="240" t="s">
        <v>134</v>
      </c>
      <c r="AI40" s="449" t="s">
        <v>349</v>
      </c>
      <c r="AJ40" s="451" t="s">
        <v>349</v>
      </c>
      <c r="AK40" s="449" t="s">
        <v>349</v>
      </c>
      <c r="AL40" s="451" t="s">
        <v>349</v>
      </c>
      <c r="AM40" s="449" t="s">
        <v>349</v>
      </c>
      <c r="AN40" s="451" t="s">
        <v>349</v>
      </c>
      <c r="AO40" s="449" t="s">
        <v>349</v>
      </c>
      <c r="AP40" s="452" t="s">
        <v>349</v>
      </c>
      <c r="AS40" s="875" t="s">
        <v>124</v>
      </c>
      <c r="AT40" s="176"/>
      <c r="AU40" s="861" t="s">
        <v>72</v>
      </c>
      <c r="AV40" s="191" t="s">
        <v>141</v>
      </c>
      <c r="AW40" s="457">
        <v>50455.732629347025</v>
      </c>
      <c r="AX40" s="457">
        <v>101492.44095466127</v>
      </c>
      <c r="AY40" s="457">
        <v>87551.88244025146</v>
      </c>
      <c r="AZ40" s="972">
        <v>92904.78914339886</v>
      </c>
      <c r="BA40" s="979" t="s">
        <v>156</v>
      </c>
      <c r="BB40" s="980" t="s">
        <v>351</v>
      </c>
    </row>
    <row r="41" spans="1:54" ht="18">
      <c r="A41" s="504"/>
      <c r="B41" s="526" t="s">
        <v>4</v>
      </c>
      <c r="C41" s="527"/>
      <c r="D41" s="510" t="s">
        <v>116</v>
      </c>
      <c r="E41" s="508" t="s">
        <v>134</v>
      </c>
      <c r="F41" s="1020">
        <v>112.253</v>
      </c>
      <c r="G41" s="1020">
        <v>3895439.94</v>
      </c>
      <c r="H41" s="1020">
        <v>51.191</v>
      </c>
      <c r="I41" s="1021">
        <v>5165881.603</v>
      </c>
      <c r="J41" s="1020">
        <v>90.284</v>
      </c>
      <c r="K41" s="1020">
        <v>10637851.54</v>
      </c>
      <c r="L41" s="1020">
        <v>101.923</v>
      </c>
      <c r="M41" s="1022">
        <v>12011448.416</v>
      </c>
      <c r="N41" s="793"/>
      <c r="O41" s="794"/>
      <c r="P41" s="862"/>
      <c r="Q41" s="863"/>
      <c r="R41" s="795"/>
      <c r="S41" s="795"/>
      <c r="T41" s="864"/>
      <c r="U41" s="865"/>
      <c r="V41" s="797" t="s">
        <v>349</v>
      </c>
      <c r="W41" s="8" t="s">
        <v>349</v>
      </c>
      <c r="X41" s="849" t="s">
        <v>349</v>
      </c>
      <c r="Y41" s="849" t="s">
        <v>349</v>
      </c>
      <c r="Z41" s="797" t="s">
        <v>349</v>
      </c>
      <c r="AA41" s="8" t="s">
        <v>349</v>
      </c>
      <c r="AB41" s="849" t="s">
        <v>349</v>
      </c>
      <c r="AC41" s="859" t="s">
        <v>349</v>
      </c>
      <c r="AD41" s="173"/>
      <c r="AE41" s="175" t="s">
        <v>4</v>
      </c>
      <c r="AF41" s="176"/>
      <c r="AG41" s="246" t="s">
        <v>116</v>
      </c>
      <c r="AH41" s="242" t="s">
        <v>134</v>
      </c>
      <c r="AI41" s="453"/>
      <c r="AJ41" s="455"/>
      <c r="AK41" s="453"/>
      <c r="AL41" s="455"/>
      <c r="AM41" s="453"/>
      <c r="AN41" s="455"/>
      <c r="AO41" s="453"/>
      <c r="AP41" s="456"/>
      <c r="AS41" s="874" t="s">
        <v>4</v>
      </c>
      <c r="AT41" s="176"/>
      <c r="AU41" s="245" t="s">
        <v>116</v>
      </c>
      <c r="AV41" s="191" t="s">
        <v>141</v>
      </c>
      <c r="AW41" s="457">
        <v>34702.32367954531</v>
      </c>
      <c r="AX41" s="457">
        <v>100913.86382371902</v>
      </c>
      <c r="AY41" s="457">
        <v>117826.54224447298</v>
      </c>
      <c r="AZ41" s="972">
        <v>117848.26208019779</v>
      </c>
      <c r="BA41" s="979" t="s">
        <v>156</v>
      </c>
      <c r="BB41" s="980" t="s">
        <v>351</v>
      </c>
    </row>
    <row r="42" spans="1:54" ht="18">
      <c r="A42" s="504"/>
      <c r="B42" s="526" t="s">
        <v>5</v>
      </c>
      <c r="C42" s="527"/>
      <c r="D42" s="510" t="s">
        <v>117</v>
      </c>
      <c r="E42" s="508" t="s">
        <v>134</v>
      </c>
      <c r="F42" s="1020">
        <v>12.255</v>
      </c>
      <c r="G42" s="1020">
        <v>1194184.2</v>
      </c>
      <c r="H42" s="1020">
        <v>10.973</v>
      </c>
      <c r="I42" s="1021">
        <v>982204.922</v>
      </c>
      <c r="J42" s="1020">
        <v>2.971</v>
      </c>
      <c r="K42" s="1020">
        <v>440503.38</v>
      </c>
      <c r="L42" s="1020">
        <v>2.628</v>
      </c>
      <c r="M42" s="1022">
        <v>430233.109</v>
      </c>
      <c r="N42" s="793"/>
      <c r="O42" s="794"/>
      <c r="P42" s="862"/>
      <c r="Q42" s="863"/>
      <c r="R42" s="795"/>
      <c r="S42" s="795"/>
      <c r="T42" s="864"/>
      <c r="U42" s="865"/>
      <c r="V42" s="797" t="s">
        <v>349</v>
      </c>
      <c r="W42" s="8" t="s">
        <v>349</v>
      </c>
      <c r="X42" s="849" t="s">
        <v>349</v>
      </c>
      <c r="Y42" s="849" t="s">
        <v>349</v>
      </c>
      <c r="Z42" s="797" t="s">
        <v>349</v>
      </c>
      <c r="AA42" s="8" t="s">
        <v>349</v>
      </c>
      <c r="AB42" s="849" t="s">
        <v>349</v>
      </c>
      <c r="AC42" s="859" t="s">
        <v>349</v>
      </c>
      <c r="AD42" s="173"/>
      <c r="AE42" s="175" t="s">
        <v>5</v>
      </c>
      <c r="AF42" s="176"/>
      <c r="AG42" s="246" t="s">
        <v>117</v>
      </c>
      <c r="AH42" s="242" t="s">
        <v>134</v>
      </c>
      <c r="AI42" s="453"/>
      <c r="AJ42" s="455"/>
      <c r="AK42" s="453"/>
      <c r="AL42" s="455"/>
      <c r="AM42" s="453"/>
      <c r="AN42" s="455"/>
      <c r="AO42" s="453"/>
      <c r="AP42" s="456"/>
      <c r="AS42" s="874" t="s">
        <v>5</v>
      </c>
      <c r="AT42" s="176"/>
      <c r="AU42" s="245" t="s">
        <v>117</v>
      </c>
      <c r="AV42" s="191" t="s">
        <v>141</v>
      </c>
      <c r="AW42" s="457">
        <v>97444.65116279069</v>
      </c>
      <c r="AX42" s="457">
        <v>89511.06552446914</v>
      </c>
      <c r="AY42" s="457">
        <v>148267.71457421742</v>
      </c>
      <c r="AZ42" s="972">
        <v>163711.2286910198</v>
      </c>
      <c r="BA42" s="979" t="s">
        <v>351</v>
      </c>
      <c r="BB42" s="980" t="s">
        <v>351</v>
      </c>
    </row>
    <row r="43" spans="1:54" ht="18">
      <c r="A43" s="504"/>
      <c r="B43" s="526" t="s">
        <v>125</v>
      </c>
      <c r="C43" s="527"/>
      <c r="D43" s="510" t="s">
        <v>126</v>
      </c>
      <c r="E43" s="508" t="s">
        <v>134</v>
      </c>
      <c r="F43" s="1020">
        <v>4.253</v>
      </c>
      <c r="G43" s="1020">
        <v>637258.69</v>
      </c>
      <c r="H43" s="1020">
        <v>3.814</v>
      </c>
      <c r="I43" s="1021">
        <v>670065.082</v>
      </c>
      <c r="J43" s="1020">
        <v>0</v>
      </c>
      <c r="K43" s="1020">
        <v>0</v>
      </c>
      <c r="L43" s="1020">
        <v>0</v>
      </c>
      <c r="M43" s="1022">
        <v>0</v>
      </c>
      <c r="N43" s="793"/>
      <c r="O43" s="794"/>
      <c r="P43" s="862"/>
      <c r="Q43" s="863"/>
      <c r="R43" s="795"/>
      <c r="S43" s="795"/>
      <c r="T43" s="864"/>
      <c r="U43" s="865"/>
      <c r="V43" s="797" t="s">
        <v>349</v>
      </c>
      <c r="W43" s="8" t="s">
        <v>349</v>
      </c>
      <c r="X43" s="849" t="s">
        <v>349</v>
      </c>
      <c r="Y43" s="849" t="s">
        <v>349</v>
      </c>
      <c r="Z43" s="797" t="s">
        <v>349</v>
      </c>
      <c r="AA43" s="8" t="s">
        <v>349</v>
      </c>
      <c r="AB43" s="849" t="s">
        <v>349</v>
      </c>
      <c r="AC43" s="859" t="s">
        <v>349</v>
      </c>
      <c r="AD43" s="173"/>
      <c r="AE43" s="175" t="s">
        <v>125</v>
      </c>
      <c r="AF43" s="176"/>
      <c r="AG43" s="246" t="s">
        <v>126</v>
      </c>
      <c r="AH43" s="242" t="s">
        <v>134</v>
      </c>
      <c r="AI43" s="453"/>
      <c r="AJ43" s="455"/>
      <c r="AK43" s="453"/>
      <c r="AL43" s="455"/>
      <c r="AM43" s="453"/>
      <c r="AN43" s="455"/>
      <c r="AO43" s="453"/>
      <c r="AP43" s="456"/>
      <c r="AS43" s="874" t="s">
        <v>125</v>
      </c>
      <c r="AT43" s="176"/>
      <c r="AU43" s="245" t="s">
        <v>126</v>
      </c>
      <c r="AV43" s="191" t="s">
        <v>141</v>
      </c>
      <c r="AW43" s="457">
        <v>149837.45356219137</v>
      </c>
      <c r="AX43" s="457">
        <v>175685.65338227584</v>
      </c>
      <c r="AY43" s="457" t="s">
        <v>143</v>
      </c>
      <c r="AZ43" s="972" t="s">
        <v>143</v>
      </c>
      <c r="BA43" s="979" t="s">
        <v>351</v>
      </c>
      <c r="BB43" s="980" t="s">
        <v>156</v>
      </c>
    </row>
    <row r="44" spans="1:54" ht="18">
      <c r="A44" s="504"/>
      <c r="B44" s="526" t="s">
        <v>127</v>
      </c>
      <c r="C44" s="527"/>
      <c r="D44" s="510" t="s">
        <v>128</v>
      </c>
      <c r="E44" s="508" t="s">
        <v>134</v>
      </c>
      <c r="F44" s="1020">
        <v>0.111</v>
      </c>
      <c r="G44" s="1020">
        <v>8755.15</v>
      </c>
      <c r="H44" s="1020">
        <v>0.087</v>
      </c>
      <c r="I44" s="1021">
        <v>2592.198</v>
      </c>
      <c r="J44" s="1020">
        <v>0.064</v>
      </c>
      <c r="K44" s="1020">
        <v>11853.96</v>
      </c>
      <c r="L44" s="1020">
        <v>0.157</v>
      </c>
      <c r="M44" s="1022">
        <v>33277.434</v>
      </c>
      <c r="N44" s="793"/>
      <c r="O44" s="794"/>
      <c r="P44" s="862"/>
      <c r="Q44" s="863"/>
      <c r="R44" s="795"/>
      <c r="S44" s="795"/>
      <c r="T44" s="864"/>
      <c r="U44" s="865"/>
      <c r="V44" s="797" t="s">
        <v>349</v>
      </c>
      <c r="W44" s="8" t="s">
        <v>349</v>
      </c>
      <c r="X44" s="849" t="s">
        <v>349</v>
      </c>
      <c r="Y44" s="849" t="s">
        <v>349</v>
      </c>
      <c r="Z44" s="797" t="s">
        <v>349</v>
      </c>
      <c r="AA44" s="8" t="s">
        <v>349</v>
      </c>
      <c r="AB44" s="849" t="s">
        <v>349</v>
      </c>
      <c r="AC44" s="859" t="s">
        <v>349</v>
      </c>
      <c r="AD44" s="173"/>
      <c r="AE44" s="175" t="s">
        <v>127</v>
      </c>
      <c r="AF44" s="176"/>
      <c r="AG44" s="246" t="s">
        <v>128</v>
      </c>
      <c r="AH44" s="242" t="s">
        <v>134</v>
      </c>
      <c r="AI44" s="453"/>
      <c r="AJ44" s="455"/>
      <c r="AK44" s="453"/>
      <c r="AL44" s="455"/>
      <c r="AM44" s="453"/>
      <c r="AN44" s="455"/>
      <c r="AO44" s="453"/>
      <c r="AP44" s="456"/>
      <c r="AS44" s="874" t="s">
        <v>127</v>
      </c>
      <c r="AT44" s="176"/>
      <c r="AU44" s="245" t="s">
        <v>128</v>
      </c>
      <c r="AV44" s="191" t="s">
        <v>141</v>
      </c>
      <c r="AW44" s="457">
        <v>78875.22522522522</v>
      </c>
      <c r="AX44" s="457">
        <v>29795.37931034483</v>
      </c>
      <c r="AY44" s="457">
        <v>185218.12499999997</v>
      </c>
      <c r="AZ44" s="972">
        <v>211958.17834394905</v>
      </c>
      <c r="BA44" s="979" t="s">
        <v>156</v>
      </c>
      <c r="BB44" s="980" t="s">
        <v>351</v>
      </c>
    </row>
    <row r="45" spans="1:54" ht="18">
      <c r="A45" s="504"/>
      <c r="B45" s="526" t="s">
        <v>129</v>
      </c>
      <c r="C45" s="527"/>
      <c r="D45" s="510" t="s">
        <v>130</v>
      </c>
      <c r="E45" s="508" t="s">
        <v>134</v>
      </c>
      <c r="F45" s="1020">
        <v>1.636</v>
      </c>
      <c r="G45" s="1020">
        <v>205275.23</v>
      </c>
      <c r="H45" s="1020">
        <v>2.017</v>
      </c>
      <c r="I45" s="1021">
        <v>279440.921</v>
      </c>
      <c r="J45" s="1020">
        <v>2.351</v>
      </c>
      <c r="K45" s="1020">
        <v>425021.89</v>
      </c>
      <c r="L45" s="1020">
        <v>2.997</v>
      </c>
      <c r="M45" s="1022">
        <v>500673.132</v>
      </c>
      <c r="N45" s="793"/>
      <c r="O45" s="794"/>
      <c r="P45" s="862"/>
      <c r="Q45" s="863"/>
      <c r="R45" s="795"/>
      <c r="S45" s="795"/>
      <c r="T45" s="864"/>
      <c r="U45" s="865"/>
      <c r="V45" s="797" t="s">
        <v>349</v>
      </c>
      <c r="W45" s="8" t="s">
        <v>349</v>
      </c>
      <c r="X45" s="849" t="s">
        <v>349</v>
      </c>
      <c r="Y45" s="849" t="s">
        <v>349</v>
      </c>
      <c r="Z45" s="797" t="s">
        <v>349</v>
      </c>
      <c r="AA45" s="8" t="s">
        <v>349</v>
      </c>
      <c r="AB45" s="849" t="s">
        <v>349</v>
      </c>
      <c r="AC45" s="859" t="s">
        <v>349</v>
      </c>
      <c r="AD45" s="173"/>
      <c r="AE45" s="175" t="s">
        <v>129</v>
      </c>
      <c r="AF45" s="176"/>
      <c r="AG45" s="246" t="s">
        <v>130</v>
      </c>
      <c r="AH45" s="242" t="s">
        <v>134</v>
      </c>
      <c r="AI45" s="453"/>
      <c r="AJ45" s="455"/>
      <c r="AK45" s="453"/>
      <c r="AL45" s="455"/>
      <c r="AM45" s="453"/>
      <c r="AN45" s="455"/>
      <c r="AO45" s="453"/>
      <c r="AP45" s="456"/>
      <c r="AS45" s="874" t="s">
        <v>129</v>
      </c>
      <c r="AT45" s="176"/>
      <c r="AU45" s="245" t="s">
        <v>130</v>
      </c>
      <c r="AV45" s="191" t="s">
        <v>141</v>
      </c>
      <c r="AW45" s="457">
        <v>125473.85696821517</v>
      </c>
      <c r="AX45" s="457">
        <v>138542.84630639563</v>
      </c>
      <c r="AY45" s="457">
        <v>180783.44959591664</v>
      </c>
      <c r="AZ45" s="972">
        <v>167058.1021021021</v>
      </c>
      <c r="BA45" s="979" t="s">
        <v>351</v>
      </c>
      <c r="BB45" s="980" t="s">
        <v>351</v>
      </c>
    </row>
    <row r="46" spans="1:54" ht="18">
      <c r="A46" s="504"/>
      <c r="B46" s="526" t="s">
        <v>6</v>
      </c>
      <c r="C46" s="527"/>
      <c r="D46" s="510" t="s">
        <v>120</v>
      </c>
      <c r="E46" s="508" t="s">
        <v>134</v>
      </c>
      <c r="F46" s="1026">
        <v>2.358</v>
      </c>
      <c r="G46" s="1026">
        <v>82966.39</v>
      </c>
      <c r="H46" s="1026">
        <v>2.806</v>
      </c>
      <c r="I46" s="1027">
        <v>120845.259</v>
      </c>
      <c r="J46" s="1026">
        <v>97.983</v>
      </c>
      <c r="K46" s="1026">
        <v>4262107.73</v>
      </c>
      <c r="L46" s="1026">
        <v>98.594</v>
      </c>
      <c r="M46" s="1028">
        <v>4699993.67</v>
      </c>
      <c r="N46" s="793"/>
      <c r="O46" s="794"/>
      <c r="P46" s="862"/>
      <c r="Q46" s="863"/>
      <c r="R46" s="795"/>
      <c r="S46" s="795"/>
      <c r="T46" s="864"/>
      <c r="U46" s="865"/>
      <c r="V46" s="797" t="s">
        <v>349</v>
      </c>
      <c r="W46" s="8" t="s">
        <v>349</v>
      </c>
      <c r="X46" s="849" t="s">
        <v>349</v>
      </c>
      <c r="Y46" s="849" t="s">
        <v>349</v>
      </c>
      <c r="Z46" s="797" t="s">
        <v>349</v>
      </c>
      <c r="AA46" s="8" t="s">
        <v>349</v>
      </c>
      <c r="AB46" s="849" t="s">
        <v>349</v>
      </c>
      <c r="AC46" s="859" t="s">
        <v>349</v>
      </c>
      <c r="AD46" s="173"/>
      <c r="AE46" s="175" t="s">
        <v>6</v>
      </c>
      <c r="AF46" s="176"/>
      <c r="AG46" s="246" t="s">
        <v>65</v>
      </c>
      <c r="AH46" s="242" t="s">
        <v>134</v>
      </c>
      <c r="AI46" s="458"/>
      <c r="AJ46" s="460"/>
      <c r="AK46" s="458"/>
      <c r="AL46" s="460"/>
      <c r="AM46" s="458"/>
      <c r="AN46" s="460"/>
      <c r="AO46" s="458"/>
      <c r="AP46" s="461"/>
      <c r="AS46" s="874" t="s">
        <v>6</v>
      </c>
      <c r="AT46" s="176"/>
      <c r="AU46" s="245" t="s">
        <v>120</v>
      </c>
      <c r="AV46" s="191" t="s">
        <v>141</v>
      </c>
      <c r="AW46" s="463">
        <v>35185.06785411365</v>
      </c>
      <c r="AX46" s="463">
        <v>43066.73521026372</v>
      </c>
      <c r="AY46" s="463">
        <v>43498.44085198453</v>
      </c>
      <c r="AZ46" s="973">
        <v>47670.17942268292</v>
      </c>
      <c r="BA46" s="979" t="s">
        <v>351</v>
      </c>
      <c r="BB46" s="980" t="s">
        <v>351</v>
      </c>
    </row>
    <row r="47" spans="1:54" ht="18.75" thickBot="1">
      <c r="A47" s="876"/>
      <c r="B47" s="532" t="s">
        <v>6</v>
      </c>
      <c r="C47" s="533"/>
      <c r="D47" s="534" t="s">
        <v>118</v>
      </c>
      <c r="E47" s="535" t="s">
        <v>134</v>
      </c>
      <c r="F47" s="1029">
        <v>3.502965</v>
      </c>
      <c r="G47" s="1029">
        <v>397592.05</v>
      </c>
      <c r="H47" s="1029">
        <v>0</v>
      </c>
      <c r="I47" s="1030">
        <v>0</v>
      </c>
      <c r="J47" s="1029">
        <v>36.562361</v>
      </c>
      <c r="K47" s="1029">
        <v>4059723.97</v>
      </c>
      <c r="L47" s="1029">
        <v>0</v>
      </c>
      <c r="M47" s="1031">
        <v>0</v>
      </c>
      <c r="N47" s="793"/>
      <c r="O47" s="794"/>
      <c r="P47" s="862"/>
      <c r="Q47" s="863"/>
      <c r="R47" s="795"/>
      <c r="S47" s="795"/>
      <c r="T47" s="864"/>
      <c r="U47" s="865"/>
      <c r="V47" s="797" t="s">
        <v>349</v>
      </c>
      <c r="W47" s="8" t="s">
        <v>349</v>
      </c>
      <c r="X47" s="849" t="s">
        <v>349</v>
      </c>
      <c r="Y47" s="849" t="s">
        <v>349</v>
      </c>
      <c r="Z47" s="797" t="s">
        <v>349</v>
      </c>
      <c r="AA47" s="8" t="s">
        <v>349</v>
      </c>
      <c r="AB47" s="849" t="s">
        <v>349</v>
      </c>
      <c r="AC47" s="859" t="s">
        <v>349</v>
      </c>
      <c r="AD47" s="269"/>
      <c r="AE47" s="270" t="s">
        <v>6</v>
      </c>
      <c r="AF47" s="177"/>
      <c r="AG47" s="271" t="s">
        <v>118</v>
      </c>
      <c r="AH47" s="272" t="s">
        <v>134</v>
      </c>
      <c r="AI47" s="464"/>
      <c r="AJ47" s="465"/>
      <c r="AK47" s="464"/>
      <c r="AL47" s="465"/>
      <c r="AM47" s="464"/>
      <c r="AN47" s="465"/>
      <c r="AO47" s="464"/>
      <c r="AP47" s="466"/>
      <c r="AS47" s="877" t="s">
        <v>6</v>
      </c>
      <c r="AT47" s="177"/>
      <c r="AU47" s="271" t="s">
        <v>118</v>
      </c>
      <c r="AV47" s="187" t="s">
        <v>141</v>
      </c>
      <c r="AW47" s="467">
        <v>113501.57652160384</v>
      </c>
      <c r="AX47" s="467" t="s">
        <v>143</v>
      </c>
      <c r="AY47" s="467">
        <v>111035.60762938696</v>
      </c>
      <c r="AZ47" s="974" t="s">
        <v>143</v>
      </c>
      <c r="BA47" s="981" t="s">
        <v>156</v>
      </c>
      <c r="BB47" s="982" t="s">
        <v>156</v>
      </c>
    </row>
    <row r="48" spans="1:42" ht="35.25" customHeight="1" thickBot="1">
      <c r="A48" s="1200" t="s">
        <v>131</v>
      </c>
      <c r="B48" s="1200"/>
      <c r="C48" s="1200"/>
      <c r="D48" s="1200"/>
      <c r="E48" s="443"/>
      <c r="F48" s="443"/>
      <c r="G48" s="443"/>
      <c r="H48" s="443"/>
      <c r="I48" s="443"/>
      <c r="J48" s="443"/>
      <c r="K48" s="443"/>
      <c r="L48" s="443"/>
      <c r="M48" s="443"/>
      <c r="AE48" s="443"/>
      <c r="AF48" s="443"/>
      <c r="AG48" s="443"/>
      <c r="AH48" s="443"/>
      <c r="AI48" s="443"/>
      <c r="AJ48" s="443"/>
      <c r="AK48" s="443"/>
      <c r="AL48" s="443"/>
      <c r="AM48" s="443"/>
      <c r="AN48" s="443"/>
      <c r="AO48" s="443"/>
      <c r="AP48" s="443"/>
    </row>
    <row r="49" spans="1:42" ht="15.75" thickBot="1">
      <c r="A49" s="468" t="s">
        <v>132</v>
      </c>
      <c r="B49" s="468"/>
      <c r="C49" s="468"/>
      <c r="D49" s="146"/>
      <c r="E49" s="383" t="s">
        <v>158</v>
      </c>
      <c r="F49" s="310">
        <v>0</v>
      </c>
      <c r="G49" s="310">
        <v>0</v>
      </c>
      <c r="H49" s="310">
        <v>0</v>
      </c>
      <c r="I49" s="310">
        <v>0</v>
      </c>
      <c r="J49" s="310">
        <v>0</v>
      </c>
      <c r="K49" s="310">
        <v>0</v>
      </c>
      <c r="L49" s="310">
        <v>0</v>
      </c>
      <c r="M49" s="310">
        <v>0</v>
      </c>
      <c r="AE49" s="443"/>
      <c r="AF49" s="443"/>
      <c r="AG49" s="443"/>
      <c r="AH49" s="443"/>
      <c r="AI49" s="443"/>
      <c r="AJ49" s="443"/>
      <c r="AK49" s="443"/>
      <c r="AL49" s="443"/>
      <c r="AM49" s="443"/>
      <c r="AN49" s="443"/>
      <c r="AO49" s="443"/>
      <c r="AP49" s="443"/>
    </row>
    <row r="50" spans="1:42" ht="15.75" thickBot="1">
      <c r="A50" s="468" t="s">
        <v>133</v>
      </c>
      <c r="B50" s="468"/>
      <c r="C50" s="468"/>
      <c r="D50" s="146"/>
      <c r="E50" s="383" t="s">
        <v>175</v>
      </c>
      <c r="F50" s="310">
        <v>0</v>
      </c>
      <c r="G50" s="310">
        <v>0</v>
      </c>
      <c r="H50" s="310">
        <v>0</v>
      </c>
      <c r="I50" s="310">
        <v>0</v>
      </c>
      <c r="J50" s="310">
        <v>0</v>
      </c>
      <c r="K50" s="310">
        <v>0</v>
      </c>
      <c r="L50" s="310">
        <v>0</v>
      </c>
      <c r="M50" s="310">
        <v>0</v>
      </c>
      <c r="AE50" s="443"/>
      <c r="AF50" s="443"/>
      <c r="AG50" s="443"/>
      <c r="AH50" s="443"/>
      <c r="AI50" s="443"/>
      <c r="AJ50" s="443"/>
      <c r="AK50" s="443"/>
      <c r="AL50" s="443"/>
      <c r="AM50" s="443"/>
      <c r="AN50" s="443"/>
      <c r="AO50" s="443"/>
      <c r="AP50" s="443"/>
    </row>
    <row r="51" spans="1:42" ht="15">
      <c r="A51" s="468"/>
      <c r="B51" s="468"/>
      <c r="C51" s="468"/>
      <c r="D51" s="146"/>
      <c r="E51" s="146"/>
      <c r="F51" s="443"/>
      <c r="G51" s="443"/>
      <c r="H51" s="443"/>
      <c r="I51" s="443"/>
      <c r="J51" s="443"/>
      <c r="K51" s="443"/>
      <c r="L51" s="443"/>
      <c r="M51" s="443"/>
      <c r="AE51" s="443"/>
      <c r="AF51" s="443"/>
      <c r="AG51" s="443"/>
      <c r="AH51" s="443"/>
      <c r="AI51" s="443"/>
      <c r="AJ51" s="443"/>
      <c r="AK51" s="443"/>
      <c r="AL51" s="443"/>
      <c r="AM51" s="443"/>
      <c r="AN51" s="443"/>
      <c r="AO51" s="443"/>
      <c r="AP51" s="443"/>
    </row>
    <row r="52" spans="1:42" ht="15">
      <c r="A52" s="468"/>
      <c r="B52" s="468"/>
      <c r="C52" s="468"/>
      <c r="D52" s="146"/>
      <c r="E52" s="146"/>
      <c r="F52" s="443"/>
      <c r="G52" s="443"/>
      <c r="H52" s="443"/>
      <c r="I52" s="443"/>
      <c r="J52" s="443"/>
      <c r="K52" s="443"/>
      <c r="L52" s="443"/>
      <c r="M52" s="443"/>
      <c r="AE52" s="443"/>
      <c r="AF52" s="443"/>
      <c r="AG52" s="443"/>
      <c r="AH52" s="443"/>
      <c r="AI52" s="443"/>
      <c r="AJ52" s="443"/>
      <c r="AK52" s="443"/>
      <c r="AL52" s="443"/>
      <c r="AM52" s="443"/>
      <c r="AN52" s="443"/>
      <c r="AO52" s="443"/>
      <c r="AP52" s="443"/>
    </row>
    <row r="53" spans="1:42" ht="15">
      <c r="A53" s="468"/>
      <c r="B53" s="468"/>
      <c r="C53" s="468"/>
      <c r="D53" s="146"/>
      <c r="E53" s="146"/>
      <c r="F53" s="443"/>
      <c r="G53" s="443"/>
      <c r="H53" s="443"/>
      <c r="I53" s="443"/>
      <c r="J53" s="443"/>
      <c r="K53" s="443"/>
      <c r="L53" s="443"/>
      <c r="M53" s="443"/>
      <c r="AE53" s="443"/>
      <c r="AF53" s="443"/>
      <c r="AG53" s="443"/>
      <c r="AH53" s="443"/>
      <c r="AI53" s="443"/>
      <c r="AJ53" s="443"/>
      <c r="AK53" s="443"/>
      <c r="AL53" s="443"/>
      <c r="AM53" s="443"/>
      <c r="AN53" s="443"/>
      <c r="AO53" s="443"/>
      <c r="AP53" s="443"/>
    </row>
  </sheetData>
  <sheetProtection selectLockedCells="1"/>
  <mergeCells count="33">
    <mergeCell ref="BA12:BB12"/>
    <mergeCell ref="AD2:AG4"/>
    <mergeCell ref="AS5:AU8"/>
    <mergeCell ref="AW12:AX12"/>
    <mergeCell ref="AY12:AZ12"/>
    <mergeCell ref="I7:J7"/>
    <mergeCell ref="L7:M7"/>
    <mergeCell ref="D10:E10"/>
    <mergeCell ref="H5:I5"/>
    <mergeCell ref="I2:J2"/>
    <mergeCell ref="L2:M2"/>
    <mergeCell ref="H3:J3"/>
    <mergeCell ref="H4:M4"/>
    <mergeCell ref="L13:M13"/>
    <mergeCell ref="AI13:AJ13"/>
    <mergeCell ref="AK13:AL13"/>
    <mergeCell ref="AM13:AN13"/>
    <mergeCell ref="D11:E11"/>
    <mergeCell ref="D5:G6"/>
    <mergeCell ref="D8:G8"/>
    <mergeCell ref="D7:G7"/>
    <mergeCell ref="D9:G9"/>
    <mergeCell ref="H6:M6"/>
    <mergeCell ref="AO13:AP13"/>
    <mergeCell ref="H9:M9"/>
    <mergeCell ref="F12:I12"/>
    <mergeCell ref="J12:M12"/>
    <mergeCell ref="A48:D48"/>
    <mergeCell ref="AI12:AL12"/>
    <mergeCell ref="AM12:AP12"/>
    <mergeCell ref="F13:G13"/>
    <mergeCell ref="H13:I13"/>
    <mergeCell ref="J13:K13"/>
  </mergeCells>
  <conditionalFormatting sqref="AW15:AZ47">
    <cfRule type="cellIs" priority="3" dxfId="21" operator="equal" stopIfTrue="1">
      <formula>$AW$7</formula>
    </cfRule>
    <cfRule type="cellIs" priority="4" dxfId="22" operator="equal" stopIfTrue="1">
      <formula>$AW$8</formula>
    </cfRule>
    <cfRule type="cellIs" priority="5" dxfId="23" operator="equal" stopIfTrue="1">
      <formula>$AW$6</formula>
    </cfRule>
  </conditionalFormatting>
  <conditionalFormatting sqref="F50:M50">
    <cfRule type="cellIs" priority="6" dxfId="0" operator="greaterThan" stopIfTrue="1">
      <formula>0</formula>
    </cfRule>
  </conditionalFormatting>
  <conditionalFormatting sqref="BA15:BB15">
    <cfRule type="containsText" priority="2" dxfId="25" operator="containsText" stopIfTrue="1" text="CHECK">
      <formula>NOT(ISERROR(SEARCH("CHECK",BA15)))</formula>
    </cfRule>
  </conditionalFormatting>
  <conditionalFormatting sqref="BA16:BB47">
    <cfRule type="containsText" priority="1" dxfId="25" operator="containsText" stopIfTrue="1" text="CHECK">
      <formula>NOT(ISERROR(SEARCH("CHECK",BA16)))</formula>
    </cfRule>
  </conditionalFormatting>
  <printOptions/>
  <pageMargins left="0.3937007874015748" right="0.1968503937007874" top="0.984251968503937" bottom="0.1968503937007874" header="0.11811023622047245" footer="0"/>
  <pageSetup horizontalDpi="600" verticalDpi="600" orientation="landscape" paperSize="9" scale="53" r:id="rId2"/>
  <colBreaks count="1" manualBreakCount="1">
    <brk id="13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</sheetPr>
  <dimension ref="A1:BC94"/>
  <sheetViews>
    <sheetView showGridLines="0" zoomScale="70" zoomScaleNormal="70" zoomScaleSheetLayoutView="75" zoomScalePageLayoutView="0" workbookViewId="0" topLeftCell="A1">
      <selection activeCell="A1" sqref="A1"/>
    </sheetView>
  </sheetViews>
  <sheetFormatPr defaultColWidth="9.625" defaultRowHeight="12.75" customHeight="1"/>
  <cols>
    <col min="1" max="1" width="8.25390625" style="553" customWidth="1"/>
    <col min="2" max="2" width="55.75390625" style="86" customWidth="1"/>
    <col min="3" max="3" width="10.00390625" style="86" customWidth="1"/>
    <col min="4" max="11" width="19.125" style="86" customWidth="1"/>
    <col min="12" max="26" width="7.00390625" style="35" customWidth="1"/>
    <col min="27" max="27" width="7.00390625" style="328" customWidth="1"/>
    <col min="28" max="28" width="9.375" style="86" customWidth="1"/>
    <col min="29" max="29" width="56.375" style="86" customWidth="1"/>
    <col min="30" max="30" width="9.375" style="86" customWidth="1"/>
    <col min="31" max="38" width="10.75390625" style="86" customWidth="1"/>
    <col min="39" max="39" width="1.625" style="86" customWidth="1"/>
    <col min="40" max="40" width="20.625" style="86" customWidth="1"/>
    <col min="41" max="41" width="1.625" style="86" customWidth="1"/>
    <col min="42" max="42" width="12.625" style="86" customWidth="1"/>
    <col min="43" max="43" width="1.625" style="86" customWidth="1"/>
    <col min="44" max="44" width="12.625" style="86" customWidth="1"/>
    <col min="45" max="45" width="1.625" style="86" customWidth="1"/>
    <col min="46" max="46" width="12.625" style="86" customWidth="1"/>
    <col min="47" max="47" width="59.625" style="86" bestFit="1" customWidth="1"/>
    <col min="48" max="48" width="12.625" style="86" customWidth="1"/>
    <col min="49" max="52" width="11.875" style="86" bestFit="1" customWidth="1"/>
    <col min="53" max="53" width="1.625" style="86" customWidth="1"/>
    <col min="54" max="54" width="11.125" style="35" customWidth="1"/>
    <col min="55" max="55" width="11.625" style="35" customWidth="1"/>
    <col min="56" max="16384" width="9.625" style="86" customWidth="1"/>
  </cols>
  <sheetData>
    <row r="1" spans="54:55" ht="12.75" customHeight="1" thickBot="1">
      <c r="BB1" s="968"/>
      <c r="BC1" s="968"/>
    </row>
    <row r="2" spans="1:53" ht="16.5" customHeight="1" thickTop="1">
      <c r="A2" s="554"/>
      <c r="B2" s="578"/>
      <c r="C2" s="579"/>
      <c r="D2" s="1238" t="s">
        <v>193</v>
      </c>
      <c r="E2" s="1238" t="s">
        <v>7</v>
      </c>
      <c r="F2" s="579"/>
      <c r="G2" s="580" t="s">
        <v>247</v>
      </c>
      <c r="H2" s="1241" t="s">
        <v>348</v>
      </c>
      <c r="I2" s="1241"/>
      <c r="J2" s="580" t="s">
        <v>205</v>
      </c>
      <c r="K2" s="991"/>
      <c r="L2" s="6"/>
      <c r="M2" s="7"/>
      <c r="N2" s="7"/>
      <c r="O2" s="749"/>
      <c r="P2" s="7"/>
      <c r="Q2" s="7"/>
      <c r="R2" s="7"/>
      <c r="S2" s="6"/>
      <c r="T2" s="30"/>
      <c r="U2" s="30"/>
      <c r="V2" s="30"/>
      <c r="W2" s="6"/>
      <c r="X2" s="6"/>
      <c r="Y2" s="6"/>
      <c r="Z2" s="6"/>
      <c r="AA2" s="750"/>
      <c r="AT2" s="1131"/>
      <c r="AU2" s="1131"/>
      <c r="AV2" s="1131"/>
      <c r="AW2" s="345" t="s">
        <v>143</v>
      </c>
      <c r="AX2" s="344" t="s">
        <v>144</v>
      </c>
      <c r="AY2" s="178"/>
      <c r="AZ2" s="178"/>
      <c r="BA2" s="178"/>
    </row>
    <row r="3" spans="1:50" ht="16.5" customHeight="1">
      <c r="A3" s="555"/>
      <c r="B3" s="581"/>
      <c r="C3" s="208"/>
      <c r="D3" s="1239"/>
      <c r="E3" s="1239"/>
      <c r="F3" s="208"/>
      <c r="G3" s="144" t="s">
        <v>210</v>
      </c>
      <c r="H3" s="140"/>
      <c r="I3" s="140"/>
      <c r="J3" s="141"/>
      <c r="K3" s="992"/>
      <c r="L3" s="6"/>
      <c r="M3" s="7"/>
      <c r="N3" s="7"/>
      <c r="O3" s="752"/>
      <c r="P3" s="7"/>
      <c r="Q3" s="7"/>
      <c r="R3" s="7"/>
      <c r="S3" s="6"/>
      <c r="T3" s="30"/>
      <c r="U3" s="30"/>
      <c r="V3" s="30"/>
      <c r="W3" s="6"/>
      <c r="X3" s="6"/>
      <c r="Y3" s="6"/>
      <c r="Z3" s="6"/>
      <c r="AA3" s="750"/>
      <c r="AT3" s="1131"/>
      <c r="AU3" s="1131"/>
      <c r="AV3" s="1131"/>
      <c r="AW3" s="346" t="s">
        <v>145</v>
      </c>
      <c r="AX3" s="344" t="s">
        <v>151</v>
      </c>
    </row>
    <row r="4" spans="1:50" ht="16.5" customHeight="1">
      <c r="A4" s="555"/>
      <c r="B4" s="581"/>
      <c r="C4" s="208"/>
      <c r="D4" s="208"/>
      <c r="E4" s="556" t="s">
        <v>200</v>
      </c>
      <c r="F4" s="208"/>
      <c r="G4" s="144" t="s">
        <v>206</v>
      </c>
      <c r="H4" s="140"/>
      <c r="I4" s="1124"/>
      <c r="J4" s="1124"/>
      <c r="K4" s="1180"/>
      <c r="L4" s="6"/>
      <c r="M4" s="7"/>
      <c r="N4" s="7"/>
      <c r="O4" s="753"/>
      <c r="P4" s="7"/>
      <c r="Q4" s="7"/>
      <c r="R4" s="7"/>
      <c r="S4" s="6"/>
      <c r="T4" s="6"/>
      <c r="U4" s="6"/>
      <c r="V4" s="6"/>
      <c r="W4" s="6"/>
      <c r="X4" s="6"/>
      <c r="Y4" s="6"/>
      <c r="Z4" s="6"/>
      <c r="AA4" s="750"/>
      <c r="AT4" s="1131"/>
      <c r="AU4" s="1131"/>
      <c r="AV4" s="1131"/>
      <c r="AW4" s="346" t="s">
        <v>146</v>
      </c>
      <c r="AX4" s="344" t="s">
        <v>147</v>
      </c>
    </row>
    <row r="5" spans="1:50" ht="16.5" customHeight="1">
      <c r="A5" s="555"/>
      <c r="B5" s="993" t="s">
        <v>193</v>
      </c>
      <c r="C5" s="557"/>
      <c r="D5" s="208"/>
      <c r="E5" s="558" t="s">
        <v>8</v>
      </c>
      <c r="F5" s="208"/>
      <c r="G5" s="144" t="s">
        <v>207</v>
      </c>
      <c r="H5" s="140"/>
      <c r="I5" s="139"/>
      <c r="J5" s="313" t="s">
        <v>208</v>
      </c>
      <c r="K5" s="992"/>
      <c r="L5" s="6"/>
      <c r="M5" s="7"/>
      <c r="N5" s="7"/>
      <c r="O5" s="753"/>
      <c r="P5" s="7"/>
      <c r="Q5" s="7"/>
      <c r="R5" s="7"/>
      <c r="S5" s="6"/>
      <c r="T5" s="754"/>
      <c r="U5" s="6"/>
      <c r="V5" s="6"/>
      <c r="W5" s="6"/>
      <c r="X5" s="6"/>
      <c r="Y5" s="6"/>
      <c r="Z5" s="6"/>
      <c r="AA5" s="750"/>
      <c r="AC5" s="151" t="s">
        <v>35</v>
      </c>
      <c r="AU5" s="348" t="s">
        <v>187</v>
      </c>
      <c r="AW5" s="346" t="s">
        <v>148</v>
      </c>
      <c r="AX5" s="344" t="s">
        <v>152</v>
      </c>
    </row>
    <row r="6" spans="1:55" ht="16.5" customHeight="1" thickBot="1">
      <c r="A6" s="555"/>
      <c r="B6" s="1240" t="s">
        <v>343</v>
      </c>
      <c r="C6" s="1151"/>
      <c r="D6" s="1152"/>
      <c r="E6" s="397"/>
      <c r="F6" s="208"/>
      <c r="G6" s="427" t="s">
        <v>209</v>
      </c>
      <c r="H6" s="140"/>
      <c r="I6" s="140"/>
      <c r="J6" s="141"/>
      <c r="K6" s="992"/>
      <c r="L6" s="755" t="s">
        <v>182</v>
      </c>
      <c r="M6" s="755" t="s">
        <v>182</v>
      </c>
      <c r="N6" s="755" t="s">
        <v>182</v>
      </c>
      <c r="O6" s="755" t="s">
        <v>182</v>
      </c>
      <c r="P6" s="755" t="s">
        <v>182</v>
      </c>
      <c r="Q6" s="755" t="s">
        <v>182</v>
      </c>
      <c r="R6" s="755" t="s">
        <v>182</v>
      </c>
      <c r="S6" s="755" t="s">
        <v>182</v>
      </c>
      <c r="T6" s="755" t="s">
        <v>183</v>
      </c>
      <c r="U6" s="755" t="s">
        <v>183</v>
      </c>
      <c r="V6" s="755" t="s">
        <v>183</v>
      </c>
      <c r="W6" s="755" t="s">
        <v>183</v>
      </c>
      <c r="X6" s="755" t="s">
        <v>183</v>
      </c>
      <c r="Y6" s="755" t="s">
        <v>183</v>
      </c>
      <c r="Z6" s="755" t="s">
        <v>183</v>
      </c>
      <c r="AA6" s="755" t="s">
        <v>183</v>
      </c>
      <c r="AC6" s="87"/>
      <c r="AD6" s="87"/>
      <c r="AH6" s="155" t="s">
        <v>247</v>
      </c>
      <c r="AI6" s="1250" t="s">
        <v>348</v>
      </c>
      <c r="AJ6" s="1250"/>
      <c r="AK6" s="1250"/>
      <c r="AL6" s="1250"/>
      <c r="AW6" s="346" t="s">
        <v>149</v>
      </c>
      <c r="AX6" s="344" t="s">
        <v>153</v>
      </c>
      <c r="BB6" s="35" t="s">
        <v>334</v>
      </c>
      <c r="BC6" s="969">
        <v>2</v>
      </c>
    </row>
    <row r="7" spans="1:50" ht="18.75" thickBot="1">
      <c r="A7" s="559"/>
      <c r="B7" s="994" t="s">
        <v>342</v>
      </c>
      <c r="C7" s="283"/>
      <c r="D7" s="284"/>
      <c r="E7" s="286" t="s">
        <v>136</v>
      </c>
      <c r="F7" s="180" t="s">
        <v>193</v>
      </c>
      <c r="G7" s="181" t="s">
        <v>193</v>
      </c>
      <c r="H7" s="140"/>
      <c r="I7" s="140"/>
      <c r="J7" s="141"/>
      <c r="K7" s="992"/>
      <c r="L7" s="6"/>
      <c r="M7" s="7"/>
      <c r="N7" s="6"/>
      <c r="O7" s="6"/>
      <c r="P7" s="6"/>
      <c r="Q7" s="7"/>
      <c r="R7" s="7"/>
      <c r="S7" s="6"/>
      <c r="T7" s="754"/>
      <c r="U7" s="7"/>
      <c r="V7" s="6"/>
      <c r="W7" s="6"/>
      <c r="X7" s="6"/>
      <c r="Y7" s="7"/>
      <c r="Z7" s="7"/>
      <c r="AA7" s="6"/>
      <c r="AB7" s="156"/>
      <c r="AC7" s="157" t="s">
        <v>271</v>
      </c>
      <c r="AD7" s="228" t="s">
        <v>193</v>
      </c>
      <c r="AE7" s="1251" t="s">
        <v>32</v>
      </c>
      <c r="AF7" s="1251"/>
      <c r="AG7" s="1251"/>
      <c r="AH7" s="1251"/>
      <c r="AI7" s="1251"/>
      <c r="AJ7" s="1251"/>
      <c r="AK7" s="1251"/>
      <c r="AL7" s="1252"/>
      <c r="AW7" s="346" t="s">
        <v>150</v>
      </c>
      <c r="AX7" s="344" t="s">
        <v>186</v>
      </c>
    </row>
    <row r="8" spans="1:55" s="537" customFormat="1" ht="13.5" customHeight="1">
      <c r="A8" s="987" t="s">
        <v>211</v>
      </c>
      <c r="B8" s="995" t="s">
        <v>193</v>
      </c>
      <c r="C8" s="560" t="s">
        <v>266</v>
      </c>
      <c r="D8" s="1233" t="s">
        <v>196</v>
      </c>
      <c r="E8" s="1234"/>
      <c r="F8" s="1235"/>
      <c r="G8" s="1236"/>
      <c r="H8" s="1235" t="s">
        <v>199</v>
      </c>
      <c r="I8" s="1235"/>
      <c r="J8" s="1235"/>
      <c r="K8" s="1237"/>
      <c r="L8" s="766" t="s">
        <v>137</v>
      </c>
      <c r="M8" s="767"/>
      <c r="N8" s="767"/>
      <c r="O8" s="768"/>
      <c r="P8" s="767" t="s">
        <v>138</v>
      </c>
      <c r="Q8" s="769"/>
      <c r="R8" s="769"/>
      <c r="S8" s="770"/>
      <c r="T8" s="771" t="s">
        <v>137</v>
      </c>
      <c r="U8" s="767"/>
      <c r="V8" s="767"/>
      <c r="W8" s="768"/>
      <c r="X8" s="767" t="s">
        <v>138</v>
      </c>
      <c r="Y8" s="769"/>
      <c r="Z8" s="769"/>
      <c r="AA8" s="770"/>
      <c r="AB8" s="182" t="s">
        <v>211</v>
      </c>
      <c r="AC8" s="161" t="s">
        <v>193</v>
      </c>
      <c r="AD8" s="229" t="s">
        <v>193</v>
      </c>
      <c r="AE8" s="1253" t="s">
        <v>196</v>
      </c>
      <c r="AF8" s="1253"/>
      <c r="AG8" s="1253"/>
      <c r="AH8" s="1254"/>
      <c r="AI8" s="1255" t="s">
        <v>199</v>
      </c>
      <c r="AJ8" s="1255" t="s">
        <v>193</v>
      </c>
      <c r="AK8" s="1255" t="s">
        <v>193</v>
      </c>
      <c r="AL8" s="1256" t="s">
        <v>193</v>
      </c>
      <c r="AM8" s="536" t="s">
        <v>193</v>
      </c>
      <c r="AT8" s="301" t="s">
        <v>211</v>
      </c>
      <c r="AU8" s="290" t="s">
        <v>193</v>
      </c>
      <c r="AV8" s="302" t="s">
        <v>139</v>
      </c>
      <c r="AW8" s="1232" t="s">
        <v>196</v>
      </c>
      <c r="AX8" s="1230"/>
      <c r="AY8" s="1230" t="s">
        <v>199</v>
      </c>
      <c r="AZ8" s="1231"/>
      <c r="BA8" s="86"/>
      <c r="BB8" s="85" t="s">
        <v>335</v>
      </c>
      <c r="BC8" s="85" t="s">
        <v>336</v>
      </c>
    </row>
    <row r="9" spans="1:55" ht="12.75" customHeight="1">
      <c r="A9" s="987" t="s">
        <v>236</v>
      </c>
      <c r="B9" s="996" t="s">
        <v>211</v>
      </c>
      <c r="C9" s="561" t="s">
        <v>267</v>
      </c>
      <c r="D9" s="1161">
        <v>2013</v>
      </c>
      <c r="E9" s="1164"/>
      <c r="F9" s="1161">
        <v>2014</v>
      </c>
      <c r="G9" s="1164"/>
      <c r="H9" s="1163">
        <v>2013</v>
      </c>
      <c r="I9" s="1164"/>
      <c r="J9" s="1161">
        <v>2014</v>
      </c>
      <c r="K9" s="1162"/>
      <c r="L9" s="774">
        <v>2013</v>
      </c>
      <c r="M9" s="775"/>
      <c r="N9" s="775">
        <v>2014</v>
      </c>
      <c r="O9" s="626"/>
      <c r="P9" s="776">
        <v>2013</v>
      </c>
      <c r="Q9" s="776"/>
      <c r="R9" s="776">
        <v>2014</v>
      </c>
      <c r="S9" s="6"/>
      <c r="T9" s="777">
        <v>2013</v>
      </c>
      <c r="U9" s="775"/>
      <c r="V9" s="775">
        <v>2014</v>
      </c>
      <c r="W9" s="626"/>
      <c r="X9" s="776">
        <v>2013</v>
      </c>
      <c r="Y9" s="776"/>
      <c r="Z9" s="776">
        <v>2014</v>
      </c>
      <c r="AA9" s="6"/>
      <c r="AB9" s="184" t="s">
        <v>236</v>
      </c>
      <c r="AC9" s="161" t="s">
        <v>193</v>
      </c>
      <c r="AD9" s="183" t="s">
        <v>193</v>
      </c>
      <c r="AE9" s="1248">
        <v>2013</v>
      </c>
      <c r="AF9" s="1247" t="s">
        <v>193</v>
      </c>
      <c r="AG9" s="1246">
        <v>2014</v>
      </c>
      <c r="AH9" s="1247" t="s">
        <v>193</v>
      </c>
      <c r="AI9" s="1248">
        <v>2013</v>
      </c>
      <c r="AJ9" s="1247" t="s">
        <v>193</v>
      </c>
      <c r="AK9" s="1246">
        <v>2014</v>
      </c>
      <c r="AL9" s="1249" t="s">
        <v>193</v>
      </c>
      <c r="AM9" s="536" t="s">
        <v>193</v>
      </c>
      <c r="AT9" s="303" t="s">
        <v>236</v>
      </c>
      <c r="AU9" s="169" t="s">
        <v>211</v>
      </c>
      <c r="AV9" s="183" t="s">
        <v>140</v>
      </c>
      <c r="AW9" s="618">
        <f>D9</f>
        <v>2013</v>
      </c>
      <c r="AX9" s="618">
        <f>F9</f>
        <v>2014</v>
      </c>
      <c r="AY9" s="618">
        <f>D9</f>
        <v>2013</v>
      </c>
      <c r="AZ9" s="624">
        <f>F9</f>
        <v>2014</v>
      </c>
      <c r="BA9" s="537"/>
      <c r="BB9" s="85" t="s">
        <v>337</v>
      </c>
      <c r="BC9" s="85" t="s">
        <v>338</v>
      </c>
    </row>
    <row r="10" spans="1:52" ht="14.25" customHeight="1">
      <c r="A10" s="988" t="s">
        <v>193</v>
      </c>
      <c r="B10" s="997"/>
      <c r="C10" s="562" t="s">
        <v>193</v>
      </c>
      <c r="D10" s="401" t="s">
        <v>194</v>
      </c>
      <c r="E10" s="401" t="s">
        <v>20</v>
      </c>
      <c r="F10" s="401" t="s">
        <v>194</v>
      </c>
      <c r="G10" s="401" t="s">
        <v>20</v>
      </c>
      <c r="H10" s="401" t="s">
        <v>194</v>
      </c>
      <c r="I10" s="401" t="s">
        <v>20</v>
      </c>
      <c r="J10" s="401" t="s">
        <v>194</v>
      </c>
      <c r="K10" s="780" t="s">
        <v>20</v>
      </c>
      <c r="L10" s="781" t="s">
        <v>194</v>
      </c>
      <c r="M10" s="781" t="s">
        <v>20</v>
      </c>
      <c r="N10" s="781" t="s">
        <v>194</v>
      </c>
      <c r="O10" s="782" t="s">
        <v>20</v>
      </c>
      <c r="P10" s="781" t="s">
        <v>194</v>
      </c>
      <c r="Q10" s="781" t="s">
        <v>20</v>
      </c>
      <c r="R10" s="781" t="s">
        <v>194</v>
      </c>
      <c r="S10" s="781" t="s">
        <v>20</v>
      </c>
      <c r="T10" s="783" t="s">
        <v>194</v>
      </c>
      <c r="U10" s="781" t="s">
        <v>20</v>
      </c>
      <c r="V10" s="781" t="s">
        <v>194</v>
      </c>
      <c r="W10" s="781" t="s">
        <v>20</v>
      </c>
      <c r="X10" s="783" t="s">
        <v>194</v>
      </c>
      <c r="Y10" s="781" t="s">
        <v>20</v>
      </c>
      <c r="Z10" s="781" t="s">
        <v>194</v>
      </c>
      <c r="AA10" s="781" t="s">
        <v>20</v>
      </c>
      <c r="AB10" s="166" t="s">
        <v>193</v>
      </c>
      <c r="AC10" s="161"/>
      <c r="AD10" s="189" t="s">
        <v>193</v>
      </c>
      <c r="AE10" s="167" t="s">
        <v>194</v>
      </c>
      <c r="AF10" s="168" t="s">
        <v>20</v>
      </c>
      <c r="AG10" s="169" t="s">
        <v>194</v>
      </c>
      <c r="AH10" s="168" t="s">
        <v>20</v>
      </c>
      <c r="AI10" s="170" t="s">
        <v>194</v>
      </c>
      <c r="AJ10" s="168" t="s">
        <v>20</v>
      </c>
      <c r="AK10" s="169" t="s">
        <v>194</v>
      </c>
      <c r="AL10" s="171" t="s">
        <v>20</v>
      </c>
      <c r="AM10" s="536" t="s">
        <v>193</v>
      </c>
      <c r="AT10" s="304" t="s">
        <v>193</v>
      </c>
      <c r="AU10" s="49"/>
      <c r="AV10" s="185" t="s">
        <v>193</v>
      </c>
      <c r="AW10" s="186"/>
      <c r="AX10" s="186"/>
      <c r="AY10" s="186"/>
      <c r="AZ10" s="305"/>
    </row>
    <row r="11" spans="1:55" s="356" customFormat="1" ht="15" customHeight="1">
      <c r="A11" s="411">
        <v>1</v>
      </c>
      <c r="B11" s="998" t="s">
        <v>203</v>
      </c>
      <c r="C11" s="563" t="s">
        <v>57</v>
      </c>
      <c r="D11" s="1032">
        <v>147.794894</v>
      </c>
      <c r="E11" s="1032">
        <v>1860755.1500000001</v>
      </c>
      <c r="F11" s="1032">
        <v>165.44126714285716</v>
      </c>
      <c r="G11" s="1032">
        <v>2317321.216</v>
      </c>
      <c r="H11" s="1032">
        <v>6.739762</v>
      </c>
      <c r="I11" s="1032">
        <v>203774.15000000002</v>
      </c>
      <c r="J11" s="1032">
        <v>21.09993142857143</v>
      </c>
      <c r="K11" s="1033">
        <v>519166.39400000003</v>
      </c>
      <c r="L11" s="785" t="s">
        <v>349</v>
      </c>
      <c r="M11" s="785" t="s">
        <v>349</v>
      </c>
      <c r="N11" s="785" t="s">
        <v>349</v>
      </c>
      <c r="O11" s="785" t="s">
        <v>349</v>
      </c>
      <c r="P11" s="785" t="s">
        <v>349</v>
      </c>
      <c r="Q11" s="785" t="s">
        <v>349</v>
      </c>
      <c r="R11" s="785" t="s">
        <v>349</v>
      </c>
      <c r="S11" s="785" t="s">
        <v>349</v>
      </c>
      <c r="T11" s="787" t="s">
        <v>349</v>
      </c>
      <c r="U11" s="662" t="s">
        <v>349</v>
      </c>
      <c r="V11" s="662" t="s">
        <v>349</v>
      </c>
      <c r="W11" s="662" t="s">
        <v>349</v>
      </c>
      <c r="X11" s="787" t="s">
        <v>349</v>
      </c>
      <c r="Y11" s="662" t="s">
        <v>349</v>
      </c>
      <c r="Z11" s="662" t="s">
        <v>349</v>
      </c>
      <c r="AA11" s="788" t="s">
        <v>349</v>
      </c>
      <c r="AB11" s="2">
        <v>1</v>
      </c>
      <c r="AC11" s="878" t="s">
        <v>203</v>
      </c>
      <c r="AD11" s="89" t="s">
        <v>192</v>
      </c>
      <c r="AE11" s="879">
        <v>0</v>
      </c>
      <c r="AF11" s="879">
        <v>0</v>
      </c>
      <c r="AG11" s="879">
        <v>0</v>
      </c>
      <c r="AH11" s="879">
        <v>0</v>
      </c>
      <c r="AI11" s="879">
        <v>0</v>
      </c>
      <c r="AJ11" s="879">
        <v>0</v>
      </c>
      <c r="AK11" s="879">
        <v>0</v>
      </c>
      <c r="AL11" s="880">
        <v>0</v>
      </c>
      <c r="AT11" s="294">
        <v>1</v>
      </c>
      <c r="AU11" s="878" t="s">
        <v>203</v>
      </c>
      <c r="AV11" s="191" t="s">
        <v>141</v>
      </c>
      <c r="AW11" s="365">
        <f aca="true" t="shared" si="0" ref="AW11:AW68">IF(ISNUMBER(E11),IF(ISNUMBER(D11),IF(D11=0,IF(E11=0,0,"ZERO Q"),IF(E11=0,"ZERO V",E11/D11)),"QUANTITY"),IF(ISNUMBER(D11),"VALUE","REPORT"))</f>
        <v>12590.117964427107</v>
      </c>
      <c r="AX11" s="541">
        <f aca="true" t="shared" si="1" ref="AX11:AX68">IF(ISNUMBER(G11),IF(ISNUMBER(F11),IF(F11=0,IF(G11=0,0,"ZERO Q"),IF(G11=0,"ZERO V",G11/F11)),"QUANTITY"),IF(ISNUMBER(F11),"VALUE","REPORT"))</f>
        <v>14006.911673367518</v>
      </c>
      <c r="AY11" s="881">
        <f aca="true" t="shared" si="2" ref="AY11:AY68">IF(ISNUMBER(I11),IF(ISNUMBER(H11),IF(H11=0,IF(I11=0,0,"ZERO Q"),IF(I11=0,"ZERO V",I11/H11)),"QUANTITY"),IF(ISNUMBER(H11),"VALUE","REPORT"))</f>
        <v>30234.62104448199</v>
      </c>
      <c r="AZ11" s="548">
        <f aca="true" t="shared" si="3" ref="AZ11:AZ68">IF(ISNUMBER(K11),IF(ISNUMBER(J11),IF(J11=0,IF(K11=0,0,"ZERO Q"),IF(K11=0,"ZERO V",K11/J11)),"QUANTITY"),IF(ISNUMBER(J11),"VALUE","REPORT"))</f>
        <v>24605.122332151113</v>
      </c>
      <c r="BA11" s="882"/>
      <c r="BB11" s="970" t="str">
        <f>IF(ISNUMBER(AX11*AY11),IF(AX11*AY11&gt;0,IF(AX11&gt;AY11,IF(AX11/AY11&gt;BC$6,"CHECK","ACCEPT"),IF(AY11/AX11&gt;BC$6,"CHECK","ACCEPT")),IF(AY11=0,IF(AX11&lt;BC$6,"ACCEPT","CHECK"),IF(AY11&lt;BC$6,"ACCEPT","CHECK"))),"CHECK")</f>
        <v>CHECK</v>
      </c>
      <c r="BC11" s="970" t="str">
        <f>IF(ISNUMBER(AZ11*BA11),IF(AZ11*BA11&gt;0,IF(AZ11&gt;BA11,IF(AZ11/BA11&gt;BC$6,"CHECK","ACCEPT"),IF(BA11/AZ11&gt;BC$6,"CHECK","ACCEPT")),IF(BA11=0,IF(AZ11&lt;BC$6,"ACCEPT","CHECK"),IF(BA11&lt;BC$6,"ACCEPT","CHECK"))),"CHECK")</f>
        <v>CHECK</v>
      </c>
    </row>
    <row r="12" spans="1:55" s="88" customFormat="1" ht="15" customHeight="1" thickBot="1">
      <c r="A12" s="412">
        <v>1.1</v>
      </c>
      <c r="B12" s="999" t="s">
        <v>241</v>
      </c>
      <c r="C12" s="564" t="s">
        <v>57</v>
      </c>
      <c r="D12" s="1034">
        <v>64.983894</v>
      </c>
      <c r="E12" s="1034">
        <v>389622.27</v>
      </c>
      <c r="F12" s="1034">
        <v>73.93426714285715</v>
      </c>
      <c r="G12" s="1034">
        <v>457260.336</v>
      </c>
      <c r="H12" s="1034">
        <v>0.069762</v>
      </c>
      <c r="I12" s="1034">
        <v>1684.73</v>
      </c>
      <c r="J12" s="1034">
        <v>0.06993142857142857</v>
      </c>
      <c r="K12" s="1035">
        <v>1555.884</v>
      </c>
      <c r="L12" s="793"/>
      <c r="M12" s="794"/>
      <c r="N12" s="685"/>
      <c r="O12" s="686"/>
      <c r="P12" s="795"/>
      <c r="Q12" s="795"/>
      <c r="R12" s="795"/>
      <c r="S12" s="796"/>
      <c r="T12" s="797" t="s">
        <v>349</v>
      </c>
      <c r="U12" s="8" t="s">
        <v>349</v>
      </c>
      <c r="V12" s="8" t="s">
        <v>349</v>
      </c>
      <c r="W12" s="8" t="s">
        <v>349</v>
      </c>
      <c r="X12" s="797" t="s">
        <v>349</v>
      </c>
      <c r="Y12" s="8" t="s">
        <v>349</v>
      </c>
      <c r="Z12" s="8" t="s">
        <v>349</v>
      </c>
      <c r="AA12" s="798" t="s">
        <v>349</v>
      </c>
      <c r="AB12" s="2">
        <v>1.1</v>
      </c>
      <c r="AC12" s="195" t="s">
        <v>241</v>
      </c>
      <c r="AD12" s="188" t="s">
        <v>192</v>
      </c>
      <c r="AE12" s="883"/>
      <c r="AF12" s="883"/>
      <c r="AG12" s="883"/>
      <c r="AH12" s="883"/>
      <c r="AI12" s="883"/>
      <c r="AJ12" s="883"/>
      <c r="AK12" s="883"/>
      <c r="AL12" s="884"/>
      <c r="AT12" s="294">
        <v>1.1</v>
      </c>
      <c r="AU12" s="198" t="s">
        <v>241</v>
      </c>
      <c r="AV12" s="191" t="s">
        <v>141</v>
      </c>
      <c r="AW12" s="538">
        <f t="shared" si="0"/>
        <v>5995.67440510721</v>
      </c>
      <c r="AX12" s="538">
        <f t="shared" si="1"/>
        <v>6184.68747538233</v>
      </c>
      <c r="AY12" s="539">
        <f t="shared" si="2"/>
        <v>24149.68034173332</v>
      </c>
      <c r="AZ12" s="540">
        <f t="shared" si="3"/>
        <v>22248.70893936918</v>
      </c>
      <c r="BB12" s="970" t="str">
        <f aca="true" t="shared" si="4" ref="BB12:BB68">IF(ISNUMBER(AX12*AY12),IF(AX12*AY12&gt;0,IF(AX12&gt;AY12,IF(AX12/AY12&gt;BC$6,"CHECK","ACCEPT"),IF(AY12/AX12&gt;BC$6,"CHECK","ACCEPT")),IF(AY12=0,IF(AX12&lt;BC$6,"ACCEPT","CHECK"),IF(AY12&lt;BC$6,"ACCEPT","CHECK"))),"CHECK")</f>
        <v>CHECK</v>
      </c>
      <c r="BC12" s="970" t="str">
        <f aca="true" t="shared" si="5" ref="BC12:BC68">IF(ISNUMBER(AZ12*BA12),IF(AZ12*BA12&gt;0,IF(AZ12&gt;BA12,IF(AZ12/BA12&gt;BC$6,"CHECK","ACCEPT"),IF(BA12/AZ12&gt;BC$6,"CHECK","ACCEPT")),IF(BA12=0,IF(AZ12&lt;BC$6,"ACCEPT","CHECK"),IF(BA12&lt;BC$6,"ACCEPT","CHECK"))),"CHECK")</f>
        <v>CHECK</v>
      </c>
    </row>
    <row r="13" spans="1:55" s="356" customFormat="1" ht="15" customHeight="1">
      <c r="A13" s="411">
        <v>1.2</v>
      </c>
      <c r="B13" s="1000" t="s">
        <v>242</v>
      </c>
      <c r="C13" s="568" t="s">
        <v>57</v>
      </c>
      <c r="D13" s="1032">
        <v>82.811</v>
      </c>
      <c r="E13" s="1032">
        <v>1471132.8800000001</v>
      </c>
      <c r="F13" s="1032">
        <v>91.507</v>
      </c>
      <c r="G13" s="1032">
        <v>1860060.88</v>
      </c>
      <c r="H13" s="1032">
        <v>6.67</v>
      </c>
      <c r="I13" s="1032">
        <v>202089.42</v>
      </c>
      <c r="J13" s="1032">
        <v>21.03</v>
      </c>
      <c r="K13" s="1033">
        <v>517610.51</v>
      </c>
      <c r="L13" s="800" t="s">
        <v>349</v>
      </c>
      <c r="M13" s="801" t="s">
        <v>349</v>
      </c>
      <c r="N13" s="802" t="s">
        <v>349</v>
      </c>
      <c r="O13" s="803" t="s">
        <v>349</v>
      </c>
      <c r="P13" s="804" t="s">
        <v>349</v>
      </c>
      <c r="Q13" s="804" t="s">
        <v>349</v>
      </c>
      <c r="R13" s="804" t="s">
        <v>349</v>
      </c>
      <c r="S13" s="805" t="s">
        <v>349</v>
      </c>
      <c r="T13" s="787" t="s">
        <v>349</v>
      </c>
      <c r="U13" s="662" t="s">
        <v>349</v>
      </c>
      <c r="V13" s="662" t="s">
        <v>349</v>
      </c>
      <c r="W13" s="662" t="s">
        <v>349</v>
      </c>
      <c r="X13" s="787" t="s">
        <v>349</v>
      </c>
      <c r="Y13" s="662" t="s">
        <v>349</v>
      </c>
      <c r="Z13" s="662" t="s">
        <v>349</v>
      </c>
      <c r="AA13" s="788" t="s">
        <v>349</v>
      </c>
      <c r="AB13" s="2">
        <v>1.2</v>
      </c>
      <c r="AC13" s="195" t="s">
        <v>242</v>
      </c>
      <c r="AD13" s="188" t="s">
        <v>192</v>
      </c>
      <c r="AE13" s="885">
        <v>0</v>
      </c>
      <c r="AF13" s="885">
        <v>0</v>
      </c>
      <c r="AG13" s="885">
        <v>4.440892098500626E-15</v>
      </c>
      <c r="AH13" s="885">
        <v>0</v>
      </c>
      <c r="AI13" s="885">
        <v>0</v>
      </c>
      <c r="AJ13" s="885">
        <v>0</v>
      </c>
      <c r="AK13" s="885">
        <v>0</v>
      </c>
      <c r="AL13" s="886">
        <v>0</v>
      </c>
      <c r="AT13" s="294">
        <v>1.2</v>
      </c>
      <c r="AU13" s="195" t="s">
        <v>242</v>
      </c>
      <c r="AV13" s="191" t="s">
        <v>141</v>
      </c>
      <c r="AW13" s="541">
        <f t="shared" si="0"/>
        <v>17764.94523674391</v>
      </c>
      <c r="AX13" s="541">
        <f t="shared" si="1"/>
        <v>20326.979138208004</v>
      </c>
      <c r="AY13" s="542">
        <f t="shared" si="2"/>
        <v>30298.26386806597</v>
      </c>
      <c r="AZ13" s="543">
        <f t="shared" si="3"/>
        <v>24612.95815501664</v>
      </c>
      <c r="BB13" s="970" t="str">
        <f t="shared" si="4"/>
        <v>ACCEPT</v>
      </c>
      <c r="BC13" s="970" t="str">
        <f t="shared" si="5"/>
        <v>CHECK</v>
      </c>
    </row>
    <row r="14" spans="1:55" s="88" customFormat="1" ht="15" customHeight="1">
      <c r="A14" s="412" t="s">
        <v>218</v>
      </c>
      <c r="B14" s="1001" t="s">
        <v>197</v>
      </c>
      <c r="C14" s="566" t="s">
        <v>57</v>
      </c>
      <c r="D14" s="1034">
        <v>81.025</v>
      </c>
      <c r="E14" s="1034">
        <v>1315513.55</v>
      </c>
      <c r="F14" s="1034">
        <v>88.759</v>
      </c>
      <c r="G14" s="1034">
        <v>1587556.611</v>
      </c>
      <c r="H14" s="1034">
        <v>0</v>
      </c>
      <c r="I14" s="1034">
        <v>0</v>
      </c>
      <c r="J14" s="1034">
        <v>0</v>
      </c>
      <c r="K14" s="1035">
        <v>0</v>
      </c>
      <c r="L14" s="793"/>
      <c r="M14" s="794"/>
      <c r="N14" s="685"/>
      <c r="O14" s="686"/>
      <c r="P14" s="795"/>
      <c r="Q14" s="795"/>
      <c r="R14" s="795"/>
      <c r="S14" s="796"/>
      <c r="T14" s="797" t="s">
        <v>349</v>
      </c>
      <c r="U14" s="8" t="s">
        <v>349</v>
      </c>
      <c r="V14" s="8" t="s">
        <v>349</v>
      </c>
      <c r="W14" s="8" t="s">
        <v>349</v>
      </c>
      <c r="X14" s="797" t="s">
        <v>349</v>
      </c>
      <c r="Y14" s="8" t="s">
        <v>349</v>
      </c>
      <c r="Z14" s="8" t="s">
        <v>349</v>
      </c>
      <c r="AA14" s="798" t="s">
        <v>349</v>
      </c>
      <c r="AB14" s="2" t="s">
        <v>218</v>
      </c>
      <c r="AC14" s="190" t="s">
        <v>197</v>
      </c>
      <c r="AD14" s="188" t="s">
        <v>192</v>
      </c>
      <c r="AE14" s="883"/>
      <c r="AF14" s="883"/>
      <c r="AG14" s="883"/>
      <c r="AH14" s="883"/>
      <c r="AI14" s="883"/>
      <c r="AJ14" s="883"/>
      <c r="AK14" s="883"/>
      <c r="AL14" s="884"/>
      <c r="AT14" s="294" t="s">
        <v>218</v>
      </c>
      <c r="AU14" s="190" t="s">
        <v>197</v>
      </c>
      <c r="AV14" s="191" t="s">
        <v>141</v>
      </c>
      <c r="AW14" s="544">
        <f t="shared" si="0"/>
        <v>16235.896945387225</v>
      </c>
      <c r="AX14" s="544">
        <f t="shared" si="1"/>
        <v>17886.148007525997</v>
      </c>
      <c r="AY14" s="544">
        <f t="shared" si="2"/>
        <v>0</v>
      </c>
      <c r="AZ14" s="545">
        <f t="shared" si="3"/>
        <v>0</v>
      </c>
      <c r="BB14" s="970" t="str">
        <f t="shared" si="4"/>
        <v>CHECK</v>
      </c>
      <c r="BC14" s="970" t="str">
        <f t="shared" si="5"/>
        <v>ACCEPT</v>
      </c>
    </row>
    <row r="15" spans="1:55" s="88" customFormat="1" ht="15" customHeight="1">
      <c r="A15" s="412" t="s">
        <v>290</v>
      </c>
      <c r="B15" s="1001" t="s">
        <v>198</v>
      </c>
      <c r="C15" s="566" t="s">
        <v>57</v>
      </c>
      <c r="D15" s="1034">
        <v>1.786</v>
      </c>
      <c r="E15" s="1034">
        <v>155619.33</v>
      </c>
      <c r="F15" s="1034">
        <v>2.748</v>
      </c>
      <c r="G15" s="1034">
        <v>272504.269</v>
      </c>
      <c r="H15" s="1034">
        <v>6.67</v>
      </c>
      <c r="I15" s="1034">
        <v>202089.42</v>
      </c>
      <c r="J15" s="1034">
        <v>21.03</v>
      </c>
      <c r="K15" s="1035">
        <v>517610.51</v>
      </c>
      <c r="L15" s="793"/>
      <c r="M15" s="794"/>
      <c r="N15" s="685"/>
      <c r="O15" s="686"/>
      <c r="P15" s="795"/>
      <c r="Q15" s="795"/>
      <c r="R15" s="795"/>
      <c r="S15" s="796"/>
      <c r="T15" s="797" t="s">
        <v>349</v>
      </c>
      <c r="U15" s="8" t="s">
        <v>349</v>
      </c>
      <c r="V15" s="8" t="s">
        <v>349</v>
      </c>
      <c r="W15" s="8" t="s">
        <v>349</v>
      </c>
      <c r="X15" s="797" t="s">
        <v>349</v>
      </c>
      <c r="Y15" s="8" t="s">
        <v>349</v>
      </c>
      <c r="Z15" s="8" t="s">
        <v>349</v>
      </c>
      <c r="AA15" s="798" t="s">
        <v>349</v>
      </c>
      <c r="AB15" s="2" t="s">
        <v>290</v>
      </c>
      <c r="AC15" s="190" t="s">
        <v>198</v>
      </c>
      <c r="AD15" s="188" t="s">
        <v>192</v>
      </c>
      <c r="AE15" s="883"/>
      <c r="AF15" s="883"/>
      <c r="AG15" s="883"/>
      <c r="AH15" s="883"/>
      <c r="AI15" s="883"/>
      <c r="AJ15" s="883"/>
      <c r="AK15" s="883"/>
      <c r="AL15" s="884"/>
      <c r="AT15" s="294" t="s">
        <v>290</v>
      </c>
      <c r="AU15" s="190" t="s">
        <v>198</v>
      </c>
      <c r="AV15" s="191" t="s">
        <v>141</v>
      </c>
      <c r="AW15" s="544">
        <f t="shared" si="0"/>
        <v>87132.8835386338</v>
      </c>
      <c r="AX15" s="544">
        <f t="shared" si="1"/>
        <v>99164.5811499272</v>
      </c>
      <c r="AY15" s="544">
        <f t="shared" si="2"/>
        <v>30298.26386806597</v>
      </c>
      <c r="AZ15" s="545">
        <f t="shared" si="3"/>
        <v>24612.95815501664</v>
      </c>
      <c r="BB15" s="970" t="str">
        <f t="shared" si="4"/>
        <v>CHECK</v>
      </c>
      <c r="BC15" s="970" t="str">
        <f t="shared" si="5"/>
        <v>CHECK</v>
      </c>
    </row>
    <row r="16" spans="1:55" s="88" customFormat="1" ht="15" customHeight="1">
      <c r="A16" s="414" t="s">
        <v>19</v>
      </c>
      <c r="B16" s="1002" t="s">
        <v>307</v>
      </c>
      <c r="C16" s="567" t="s">
        <v>57</v>
      </c>
      <c r="D16" s="1034">
        <v>0</v>
      </c>
      <c r="E16" s="1034">
        <v>0</v>
      </c>
      <c r="F16" s="1034">
        <v>0</v>
      </c>
      <c r="G16" s="1034">
        <v>0</v>
      </c>
      <c r="H16" s="1034">
        <v>0.001</v>
      </c>
      <c r="I16" s="1034">
        <v>276</v>
      </c>
      <c r="J16" s="1034">
        <v>0</v>
      </c>
      <c r="K16" s="1035">
        <v>0</v>
      </c>
      <c r="L16" s="793"/>
      <c r="M16" s="794"/>
      <c r="N16" s="685"/>
      <c r="O16" s="686"/>
      <c r="P16" s="795"/>
      <c r="Q16" s="795"/>
      <c r="R16" s="795"/>
      <c r="S16" s="796"/>
      <c r="T16" s="797" t="s">
        <v>349</v>
      </c>
      <c r="U16" s="8" t="s">
        <v>349</v>
      </c>
      <c r="V16" s="8" t="s">
        <v>349</v>
      </c>
      <c r="W16" s="8" t="s">
        <v>349</v>
      </c>
      <c r="X16" s="797" t="s">
        <v>349</v>
      </c>
      <c r="Y16" s="8" t="s">
        <v>349</v>
      </c>
      <c r="Z16" s="8" t="s">
        <v>349</v>
      </c>
      <c r="AA16" s="798" t="s">
        <v>349</v>
      </c>
      <c r="AB16" s="2" t="s">
        <v>19</v>
      </c>
      <c r="AC16" s="194" t="s">
        <v>307</v>
      </c>
      <c r="AD16" s="188" t="s">
        <v>192</v>
      </c>
      <c r="AE16" s="883" t="s">
        <v>349</v>
      </c>
      <c r="AF16" s="883" t="s">
        <v>349</v>
      </c>
      <c r="AG16" s="883" t="s">
        <v>349</v>
      </c>
      <c r="AH16" s="883" t="s">
        <v>349</v>
      </c>
      <c r="AI16" s="883" t="s">
        <v>349</v>
      </c>
      <c r="AJ16" s="883" t="s">
        <v>349</v>
      </c>
      <c r="AK16" s="883" t="s">
        <v>349</v>
      </c>
      <c r="AL16" s="884" t="s">
        <v>349</v>
      </c>
      <c r="AT16" s="295" t="s">
        <v>19</v>
      </c>
      <c r="AU16" s="192" t="s">
        <v>307</v>
      </c>
      <c r="AV16" s="191" t="s">
        <v>141</v>
      </c>
      <c r="AW16" s="544">
        <f t="shared" si="0"/>
        <v>0</v>
      </c>
      <c r="AX16" s="544">
        <f t="shared" si="1"/>
        <v>0</v>
      </c>
      <c r="AY16" s="544">
        <f t="shared" si="2"/>
        <v>276000</v>
      </c>
      <c r="AZ16" s="545">
        <f t="shared" si="3"/>
        <v>0</v>
      </c>
      <c r="BB16" s="970" t="str">
        <f t="shared" si="4"/>
        <v>CHECK</v>
      </c>
      <c r="BC16" s="970" t="str">
        <f t="shared" si="5"/>
        <v>ACCEPT</v>
      </c>
    </row>
    <row r="17" spans="1:55" s="88" customFormat="1" ht="15" customHeight="1">
      <c r="A17" s="887">
        <v>2</v>
      </c>
      <c r="B17" s="1003" t="s">
        <v>243</v>
      </c>
      <c r="C17" s="567" t="s">
        <v>301</v>
      </c>
      <c r="D17" s="1034">
        <v>0.05497</v>
      </c>
      <c r="E17" s="1034">
        <v>5639.58</v>
      </c>
      <c r="F17" s="1034">
        <v>0.614966</v>
      </c>
      <c r="G17" s="1034">
        <v>72551.884</v>
      </c>
      <c r="H17" s="1034">
        <v>0.012846</v>
      </c>
      <c r="I17" s="1034">
        <v>3535.79</v>
      </c>
      <c r="J17" s="1034">
        <v>1.1E-05</v>
      </c>
      <c r="K17" s="1035">
        <v>22.297</v>
      </c>
      <c r="L17" s="793"/>
      <c r="M17" s="794"/>
      <c r="N17" s="685"/>
      <c r="O17" s="686"/>
      <c r="P17" s="795"/>
      <c r="Q17" s="795"/>
      <c r="R17" s="795"/>
      <c r="S17" s="796"/>
      <c r="T17" s="797" t="s">
        <v>349</v>
      </c>
      <c r="U17" s="8" t="s">
        <v>349</v>
      </c>
      <c r="V17" s="8" t="s">
        <v>349</v>
      </c>
      <c r="W17" s="8" t="s">
        <v>349</v>
      </c>
      <c r="X17" s="797" t="s">
        <v>349</v>
      </c>
      <c r="Y17" s="8" t="s">
        <v>349</v>
      </c>
      <c r="Z17" s="8" t="s">
        <v>349</v>
      </c>
      <c r="AA17" s="798" t="s">
        <v>349</v>
      </c>
      <c r="AB17" s="811">
        <v>2</v>
      </c>
      <c r="AC17" s="681" t="s">
        <v>243</v>
      </c>
      <c r="AD17" s="188" t="s">
        <v>301</v>
      </c>
      <c r="AE17" s="883"/>
      <c r="AF17" s="883"/>
      <c r="AG17" s="883"/>
      <c r="AH17" s="883"/>
      <c r="AI17" s="883"/>
      <c r="AJ17" s="883"/>
      <c r="AK17" s="883"/>
      <c r="AL17" s="884"/>
      <c r="AT17" s="814">
        <v>2</v>
      </c>
      <c r="AU17" s="681" t="s">
        <v>243</v>
      </c>
      <c r="AV17" s="185" t="s">
        <v>142</v>
      </c>
      <c r="AW17" s="544">
        <f t="shared" si="0"/>
        <v>102593.77842459524</v>
      </c>
      <c r="AX17" s="544">
        <f t="shared" si="1"/>
        <v>117977.0653987375</v>
      </c>
      <c r="AY17" s="544">
        <f t="shared" si="2"/>
        <v>275244.4340650786</v>
      </c>
      <c r="AZ17" s="545">
        <f t="shared" si="3"/>
        <v>2027000</v>
      </c>
      <c r="BB17" s="970" t="str">
        <f t="shared" si="4"/>
        <v>CHECK</v>
      </c>
      <c r="BC17" s="970" t="str">
        <f t="shared" si="5"/>
        <v>CHECK</v>
      </c>
    </row>
    <row r="18" spans="1:55" s="88" customFormat="1" ht="15" customHeight="1">
      <c r="A18" s="887">
        <v>3</v>
      </c>
      <c r="B18" s="440" t="s">
        <v>325</v>
      </c>
      <c r="C18" s="953" t="s">
        <v>34</v>
      </c>
      <c r="D18" s="1034">
        <v>0.99608</v>
      </c>
      <c r="E18" s="1034">
        <v>14056.79</v>
      </c>
      <c r="F18" s="1034">
        <v>0.2172147147147147</v>
      </c>
      <c r="G18" s="1034">
        <v>13528.542000000001</v>
      </c>
      <c r="H18" s="1034">
        <v>0.255971</v>
      </c>
      <c r="I18" s="1034">
        <v>69772.54</v>
      </c>
      <c r="J18" s="1034">
        <v>0.29439339339339343</v>
      </c>
      <c r="K18" s="1035">
        <v>102914.417</v>
      </c>
      <c r="L18" s="793"/>
      <c r="M18" s="794"/>
      <c r="N18" s="685"/>
      <c r="O18" s="686"/>
      <c r="P18" s="795"/>
      <c r="Q18" s="795"/>
      <c r="R18" s="795"/>
      <c r="S18" s="796"/>
      <c r="T18" s="797" t="s">
        <v>349</v>
      </c>
      <c r="U18" s="8" t="s">
        <v>349</v>
      </c>
      <c r="V18" s="8" t="s">
        <v>349</v>
      </c>
      <c r="W18" s="8" t="s">
        <v>349</v>
      </c>
      <c r="X18" s="797" t="s">
        <v>349</v>
      </c>
      <c r="Y18" s="8" t="s">
        <v>349</v>
      </c>
      <c r="Z18" s="8" t="s">
        <v>349</v>
      </c>
      <c r="AA18" s="798" t="s">
        <v>349</v>
      </c>
      <c r="AB18" s="888">
        <v>3</v>
      </c>
      <c r="AC18" s="810" t="s">
        <v>325</v>
      </c>
      <c r="AD18" s="953" t="s">
        <v>34</v>
      </c>
      <c r="AE18" s="883"/>
      <c r="AF18" s="883"/>
      <c r="AG18" s="883"/>
      <c r="AH18" s="883"/>
      <c r="AI18" s="883"/>
      <c r="AJ18" s="883"/>
      <c r="AK18" s="883"/>
      <c r="AL18" s="884"/>
      <c r="AT18" s="888">
        <v>3</v>
      </c>
      <c r="AU18" s="810" t="s">
        <v>325</v>
      </c>
      <c r="AV18" s="953" t="s">
        <v>34</v>
      </c>
      <c r="AW18" s="544">
        <f t="shared" si="0"/>
        <v>14112.109469118948</v>
      </c>
      <c r="AX18" s="544">
        <f t="shared" si="1"/>
        <v>62281.88554246017</v>
      </c>
      <c r="AY18" s="544">
        <f t="shared" si="2"/>
        <v>272579.8625625559</v>
      </c>
      <c r="AZ18" s="545">
        <f t="shared" si="3"/>
        <v>349581.27223485964</v>
      </c>
      <c r="BB18" s="970" t="str">
        <f t="shared" si="4"/>
        <v>CHECK</v>
      </c>
      <c r="BC18" s="970" t="str">
        <f t="shared" si="5"/>
        <v>CHECK</v>
      </c>
    </row>
    <row r="19" spans="1:55" s="88" customFormat="1" ht="15" customHeight="1">
      <c r="A19" s="412" t="s">
        <v>326</v>
      </c>
      <c r="B19" s="440" t="s">
        <v>327</v>
      </c>
      <c r="C19" s="953" t="s">
        <v>34</v>
      </c>
      <c r="D19" s="1034">
        <v>0.59168</v>
      </c>
      <c r="E19" s="1034">
        <v>3541.66</v>
      </c>
      <c r="F19" s="1034">
        <v>0.03796546546546546</v>
      </c>
      <c r="G19" s="1034">
        <v>1445.752</v>
      </c>
      <c r="H19" s="1034">
        <v>0.22831</v>
      </c>
      <c r="I19" s="1034">
        <v>67188.57</v>
      </c>
      <c r="J19" s="1034">
        <v>0.19176876876876878</v>
      </c>
      <c r="K19" s="1035">
        <v>95797.632</v>
      </c>
      <c r="L19" s="793"/>
      <c r="M19" s="794"/>
      <c r="N19" s="685"/>
      <c r="O19" s="686"/>
      <c r="P19" s="795"/>
      <c r="Q19" s="795"/>
      <c r="R19" s="795"/>
      <c r="S19" s="796"/>
      <c r="T19" s="797"/>
      <c r="U19" s="8"/>
      <c r="V19" s="8"/>
      <c r="W19" s="8"/>
      <c r="X19" s="797"/>
      <c r="Y19" s="8"/>
      <c r="Z19" s="8"/>
      <c r="AA19" s="798"/>
      <c r="AB19" s="412" t="s">
        <v>326</v>
      </c>
      <c r="AC19" s="810" t="s">
        <v>327</v>
      </c>
      <c r="AD19" s="953" t="s">
        <v>34</v>
      </c>
      <c r="AE19" s="883"/>
      <c r="AF19" s="883"/>
      <c r="AG19" s="883"/>
      <c r="AH19" s="883"/>
      <c r="AI19" s="883"/>
      <c r="AJ19" s="883"/>
      <c r="AK19" s="883"/>
      <c r="AL19" s="884"/>
      <c r="AT19" s="412" t="s">
        <v>326</v>
      </c>
      <c r="AU19" s="810" t="s">
        <v>327</v>
      </c>
      <c r="AV19" s="953" t="s">
        <v>34</v>
      </c>
      <c r="AW19" s="544"/>
      <c r="AX19" s="544"/>
      <c r="AY19" s="544"/>
      <c r="AZ19" s="545"/>
      <c r="BB19" s="970" t="str">
        <f t="shared" si="4"/>
        <v>ACCEPT</v>
      </c>
      <c r="BC19" s="970" t="str">
        <f t="shared" si="5"/>
        <v>ACCEPT</v>
      </c>
    </row>
    <row r="20" spans="1:55" s="88" customFormat="1" ht="15" customHeight="1">
      <c r="A20" s="412" t="s">
        <v>328</v>
      </c>
      <c r="B20" s="440" t="s">
        <v>340</v>
      </c>
      <c r="C20" s="954" t="s">
        <v>34</v>
      </c>
      <c r="D20" s="1034">
        <v>0.4044</v>
      </c>
      <c r="E20" s="1034">
        <v>10515.14</v>
      </c>
      <c r="F20" s="1034">
        <v>0.17924924924924926</v>
      </c>
      <c r="G20" s="1034">
        <v>12082.79</v>
      </c>
      <c r="H20" s="1034">
        <v>0.027662</v>
      </c>
      <c r="I20" s="1034">
        <v>2583.97</v>
      </c>
      <c r="J20" s="1034">
        <v>0.10262462462462463</v>
      </c>
      <c r="K20" s="1035">
        <v>7116.785</v>
      </c>
      <c r="L20" s="793"/>
      <c r="M20" s="794"/>
      <c r="N20" s="685"/>
      <c r="O20" s="686"/>
      <c r="P20" s="795"/>
      <c r="Q20" s="795"/>
      <c r="R20" s="795"/>
      <c r="S20" s="796"/>
      <c r="T20" s="797"/>
      <c r="U20" s="8"/>
      <c r="V20" s="8"/>
      <c r="W20" s="8"/>
      <c r="X20" s="797"/>
      <c r="Y20" s="8"/>
      <c r="Z20" s="8"/>
      <c r="AA20" s="798"/>
      <c r="AB20" s="412" t="s">
        <v>328</v>
      </c>
      <c r="AC20" s="810" t="s">
        <v>340</v>
      </c>
      <c r="AD20" s="954" t="s">
        <v>34</v>
      </c>
      <c r="AE20" s="883"/>
      <c r="AF20" s="883"/>
      <c r="AG20" s="883"/>
      <c r="AH20" s="883"/>
      <c r="AI20" s="883"/>
      <c r="AJ20" s="883"/>
      <c r="AK20" s="883"/>
      <c r="AL20" s="884"/>
      <c r="AT20" s="412" t="s">
        <v>328</v>
      </c>
      <c r="AU20" s="810" t="s">
        <v>340</v>
      </c>
      <c r="AV20" s="954" t="s">
        <v>34</v>
      </c>
      <c r="AW20" s="544"/>
      <c r="AX20" s="544"/>
      <c r="AY20" s="544"/>
      <c r="AZ20" s="545"/>
      <c r="BB20" s="970" t="str">
        <f t="shared" si="4"/>
        <v>ACCEPT</v>
      </c>
      <c r="BC20" s="970" t="str">
        <f t="shared" si="5"/>
        <v>ACCEPT</v>
      </c>
    </row>
    <row r="21" spans="1:55" s="88" customFormat="1" ht="15" customHeight="1">
      <c r="A21" s="989">
        <v>4</v>
      </c>
      <c r="B21" s="440" t="s">
        <v>330</v>
      </c>
      <c r="C21" s="953" t="s">
        <v>301</v>
      </c>
      <c r="D21" s="1034">
        <v>9.927773</v>
      </c>
      <c r="E21" s="1034">
        <v>360321.53</v>
      </c>
      <c r="F21" s="1034">
        <v>9.599867</v>
      </c>
      <c r="G21" s="1034">
        <v>344239.655</v>
      </c>
      <c r="H21" s="1034">
        <v>0.010453</v>
      </c>
      <c r="I21" s="1034">
        <v>815.53</v>
      </c>
      <c r="J21" s="1034">
        <v>0.01634</v>
      </c>
      <c r="K21" s="1035">
        <v>1314.712</v>
      </c>
      <c r="L21" s="793"/>
      <c r="M21" s="794"/>
      <c r="N21" s="685"/>
      <c r="O21" s="686"/>
      <c r="P21" s="795"/>
      <c r="Q21" s="795"/>
      <c r="R21" s="795"/>
      <c r="S21" s="796"/>
      <c r="T21" s="797" t="s">
        <v>349</v>
      </c>
      <c r="U21" s="8" t="s">
        <v>349</v>
      </c>
      <c r="V21" s="8" t="s">
        <v>349</v>
      </c>
      <c r="W21" s="8" t="s">
        <v>349</v>
      </c>
      <c r="X21" s="797" t="s">
        <v>349</v>
      </c>
      <c r="Y21" s="8" t="s">
        <v>349</v>
      </c>
      <c r="Z21" s="8" t="s">
        <v>349</v>
      </c>
      <c r="AA21" s="798" t="s">
        <v>349</v>
      </c>
      <c r="AB21" s="955">
        <v>4</v>
      </c>
      <c r="AC21" s="810" t="s">
        <v>330</v>
      </c>
      <c r="AD21" s="953" t="s">
        <v>301</v>
      </c>
      <c r="AE21" s="889"/>
      <c r="AF21" s="889"/>
      <c r="AG21" s="889"/>
      <c r="AH21" s="889"/>
      <c r="AI21" s="889"/>
      <c r="AJ21" s="889"/>
      <c r="AK21" s="889"/>
      <c r="AL21" s="890"/>
      <c r="AT21" s="955">
        <v>4</v>
      </c>
      <c r="AU21" s="810" t="s">
        <v>330</v>
      </c>
      <c r="AV21" s="953" t="s">
        <v>301</v>
      </c>
      <c r="AW21" s="544">
        <f t="shared" si="0"/>
        <v>36294.29581034941</v>
      </c>
      <c r="AX21" s="544">
        <f t="shared" si="1"/>
        <v>35858.794189544504</v>
      </c>
      <c r="AY21" s="544">
        <f t="shared" si="2"/>
        <v>78018.75059791446</v>
      </c>
      <c r="AZ21" s="545">
        <f t="shared" si="3"/>
        <v>80459.73072215421</v>
      </c>
      <c r="BB21" s="970" t="str">
        <f t="shared" si="4"/>
        <v>CHECK</v>
      </c>
      <c r="BC21" s="970" t="str">
        <f t="shared" si="5"/>
        <v>CHECK</v>
      </c>
    </row>
    <row r="22" spans="1:55" s="88" customFormat="1" ht="15" customHeight="1">
      <c r="A22" s="412" t="s">
        <v>191</v>
      </c>
      <c r="B22" s="1004" t="s">
        <v>331</v>
      </c>
      <c r="C22" s="566" t="s">
        <v>301</v>
      </c>
      <c r="D22" s="1034">
        <v>6.968913</v>
      </c>
      <c r="E22" s="1034">
        <v>276413.8</v>
      </c>
      <c r="F22" s="1034">
        <v>6.669262</v>
      </c>
      <c r="G22" s="1034">
        <v>254561.23</v>
      </c>
      <c r="H22" s="1034">
        <v>0.010451</v>
      </c>
      <c r="I22" s="1034">
        <v>813.49</v>
      </c>
      <c r="J22" s="1034">
        <v>0.01634</v>
      </c>
      <c r="K22" s="1035">
        <v>1314.712</v>
      </c>
      <c r="L22" s="793"/>
      <c r="M22" s="794"/>
      <c r="N22" s="685"/>
      <c r="O22" s="686"/>
      <c r="P22" s="795"/>
      <c r="Q22" s="795"/>
      <c r="R22" s="795"/>
      <c r="S22" s="796"/>
      <c r="T22" s="797"/>
      <c r="U22" s="8"/>
      <c r="V22" s="8"/>
      <c r="W22" s="8"/>
      <c r="X22" s="797"/>
      <c r="Y22" s="8"/>
      <c r="Z22" s="8"/>
      <c r="AA22" s="798"/>
      <c r="AB22" s="412" t="s">
        <v>191</v>
      </c>
      <c r="AC22" s="952" t="s">
        <v>331</v>
      </c>
      <c r="AD22" s="566" t="s">
        <v>301</v>
      </c>
      <c r="AE22" s="889"/>
      <c r="AF22" s="889"/>
      <c r="AG22" s="889"/>
      <c r="AH22" s="889"/>
      <c r="AI22" s="889"/>
      <c r="AJ22" s="889"/>
      <c r="AK22" s="889"/>
      <c r="AL22" s="890"/>
      <c r="AT22" s="412" t="s">
        <v>191</v>
      </c>
      <c r="AU22" s="952" t="s">
        <v>331</v>
      </c>
      <c r="AV22" s="566" t="s">
        <v>301</v>
      </c>
      <c r="AW22" s="544"/>
      <c r="AX22" s="544"/>
      <c r="AY22" s="544"/>
      <c r="AZ22" s="545"/>
      <c r="BB22" s="970" t="str">
        <f t="shared" si="4"/>
        <v>ACCEPT</v>
      </c>
      <c r="BC22" s="970" t="str">
        <f t="shared" si="5"/>
        <v>ACCEPT</v>
      </c>
    </row>
    <row r="23" spans="1:55" s="88" customFormat="1" ht="15" customHeight="1">
      <c r="A23" s="412" t="s">
        <v>332</v>
      </c>
      <c r="B23" s="1004" t="s">
        <v>333</v>
      </c>
      <c r="C23" s="566" t="s">
        <v>301</v>
      </c>
      <c r="D23" s="1034">
        <v>2.95886</v>
      </c>
      <c r="E23" s="1034">
        <v>83907.73</v>
      </c>
      <c r="F23" s="1034">
        <v>2.930605</v>
      </c>
      <c r="G23" s="1034">
        <v>89678.425</v>
      </c>
      <c r="H23" s="1034">
        <v>2E-06</v>
      </c>
      <c r="I23" s="1034">
        <v>2.05</v>
      </c>
      <c r="J23" s="1034">
        <v>0</v>
      </c>
      <c r="K23" s="1035">
        <v>0</v>
      </c>
      <c r="L23" s="793"/>
      <c r="M23" s="794"/>
      <c r="N23" s="685"/>
      <c r="O23" s="686"/>
      <c r="P23" s="795"/>
      <c r="Q23" s="795"/>
      <c r="R23" s="795"/>
      <c r="S23" s="796"/>
      <c r="T23" s="797"/>
      <c r="U23" s="8"/>
      <c r="V23" s="8"/>
      <c r="W23" s="8"/>
      <c r="X23" s="797"/>
      <c r="Y23" s="8"/>
      <c r="Z23" s="8"/>
      <c r="AA23" s="798"/>
      <c r="AB23" s="412" t="s">
        <v>332</v>
      </c>
      <c r="AC23" s="952" t="s">
        <v>333</v>
      </c>
      <c r="AD23" s="566" t="s">
        <v>301</v>
      </c>
      <c r="AE23" s="889"/>
      <c r="AF23" s="889"/>
      <c r="AG23" s="889"/>
      <c r="AH23" s="889"/>
      <c r="AI23" s="889"/>
      <c r="AJ23" s="889"/>
      <c r="AK23" s="889"/>
      <c r="AL23" s="890"/>
      <c r="AT23" s="412" t="s">
        <v>332</v>
      </c>
      <c r="AU23" s="952" t="s">
        <v>333</v>
      </c>
      <c r="AV23" s="566" t="s">
        <v>301</v>
      </c>
      <c r="AW23" s="544"/>
      <c r="AX23" s="544"/>
      <c r="AY23" s="544"/>
      <c r="AZ23" s="545"/>
      <c r="BB23" s="970" t="str">
        <f t="shared" si="4"/>
        <v>ACCEPT</v>
      </c>
      <c r="BC23" s="970" t="str">
        <f t="shared" si="5"/>
        <v>ACCEPT</v>
      </c>
    </row>
    <row r="24" spans="1:55" s="356" customFormat="1" ht="15" customHeight="1">
      <c r="A24" s="990">
        <v>5</v>
      </c>
      <c r="B24" s="1005" t="s">
        <v>244</v>
      </c>
      <c r="C24" s="563" t="s">
        <v>57</v>
      </c>
      <c r="D24" s="1032">
        <v>209.783</v>
      </c>
      <c r="E24" s="1032">
        <v>7090533.28</v>
      </c>
      <c r="F24" s="1032">
        <v>266.228</v>
      </c>
      <c r="G24" s="1032">
        <v>9690704.448</v>
      </c>
      <c r="H24" s="1032">
        <v>9.738</v>
      </c>
      <c r="I24" s="1032">
        <v>1569648.73</v>
      </c>
      <c r="J24" s="1032">
        <v>8.277000000000001</v>
      </c>
      <c r="K24" s="1033">
        <v>1883005.547</v>
      </c>
      <c r="L24" s="800" t="s">
        <v>349</v>
      </c>
      <c r="M24" s="801" t="s">
        <v>349</v>
      </c>
      <c r="N24" s="802" t="s">
        <v>349</v>
      </c>
      <c r="O24" s="803" t="s">
        <v>349</v>
      </c>
      <c r="P24" s="804" t="s">
        <v>349</v>
      </c>
      <c r="Q24" s="804" t="s">
        <v>349</v>
      </c>
      <c r="R24" s="804" t="s">
        <v>349</v>
      </c>
      <c r="S24" s="805" t="s">
        <v>349</v>
      </c>
      <c r="T24" s="787" t="s">
        <v>349</v>
      </c>
      <c r="U24" s="662" t="s">
        <v>349</v>
      </c>
      <c r="V24" s="662" t="s">
        <v>349</v>
      </c>
      <c r="W24" s="662" t="s">
        <v>349</v>
      </c>
      <c r="X24" s="787" t="s">
        <v>349</v>
      </c>
      <c r="Y24" s="662" t="s">
        <v>349</v>
      </c>
      <c r="Z24" s="662" t="s">
        <v>349</v>
      </c>
      <c r="AA24" s="788" t="s">
        <v>349</v>
      </c>
      <c r="AB24" s="818">
        <v>5</v>
      </c>
      <c r="AC24" s="682" t="s">
        <v>244</v>
      </c>
      <c r="AD24" s="188" t="s">
        <v>192</v>
      </c>
      <c r="AE24" s="885">
        <v>0</v>
      </c>
      <c r="AF24" s="885">
        <v>0</v>
      </c>
      <c r="AG24" s="885">
        <v>2.3092638912203256E-14</v>
      </c>
      <c r="AH24" s="885">
        <v>0</v>
      </c>
      <c r="AI24" s="885">
        <v>0</v>
      </c>
      <c r="AJ24" s="885">
        <v>0</v>
      </c>
      <c r="AK24" s="885">
        <v>0</v>
      </c>
      <c r="AL24" s="886">
        <v>0</v>
      </c>
      <c r="AT24" s="820">
        <v>5</v>
      </c>
      <c r="AU24" s="682" t="s">
        <v>244</v>
      </c>
      <c r="AV24" s="191" t="s">
        <v>141</v>
      </c>
      <c r="AW24" s="544">
        <f t="shared" si="0"/>
        <v>33799.37020635609</v>
      </c>
      <c r="AX24" s="544">
        <f t="shared" si="1"/>
        <v>36400.01971242695</v>
      </c>
      <c r="AY24" s="544">
        <f t="shared" si="2"/>
        <v>161187.99856233314</v>
      </c>
      <c r="AZ24" s="545">
        <f t="shared" si="3"/>
        <v>227498.55587773345</v>
      </c>
      <c r="BB24" s="970" t="str">
        <f t="shared" si="4"/>
        <v>CHECK</v>
      </c>
      <c r="BC24" s="970" t="str">
        <f t="shared" si="5"/>
        <v>CHECK</v>
      </c>
    </row>
    <row r="25" spans="1:55" s="88" customFormat="1" ht="15" customHeight="1">
      <c r="A25" s="412" t="s">
        <v>223</v>
      </c>
      <c r="B25" s="1006" t="s">
        <v>197</v>
      </c>
      <c r="C25" s="566" t="s">
        <v>57</v>
      </c>
      <c r="D25" s="1034">
        <v>189.445</v>
      </c>
      <c r="E25" s="1034">
        <v>6391457.13</v>
      </c>
      <c r="F25" s="1034">
        <v>253.878</v>
      </c>
      <c r="G25" s="1034">
        <v>8751015.254</v>
      </c>
      <c r="H25" s="1034">
        <v>0.304</v>
      </c>
      <c r="I25" s="1034">
        <v>37348.16</v>
      </c>
      <c r="J25" s="1034">
        <v>0.321</v>
      </c>
      <c r="K25" s="1035">
        <v>43757.906</v>
      </c>
      <c r="L25" s="793"/>
      <c r="M25" s="794"/>
      <c r="N25" s="685"/>
      <c r="O25" s="686"/>
      <c r="P25" s="795"/>
      <c r="Q25" s="795"/>
      <c r="R25" s="795"/>
      <c r="S25" s="796"/>
      <c r="T25" s="797" t="s">
        <v>349</v>
      </c>
      <c r="U25" s="8" t="s">
        <v>349</v>
      </c>
      <c r="V25" s="8" t="s">
        <v>349</v>
      </c>
      <c r="W25" s="8" t="s">
        <v>349</v>
      </c>
      <c r="X25" s="797" t="s">
        <v>349</v>
      </c>
      <c r="Y25" s="8" t="s">
        <v>349</v>
      </c>
      <c r="Z25" s="8" t="s">
        <v>349</v>
      </c>
      <c r="AA25" s="798" t="s">
        <v>349</v>
      </c>
      <c r="AB25" s="2" t="s">
        <v>223</v>
      </c>
      <c r="AC25" s="195" t="s">
        <v>197</v>
      </c>
      <c r="AD25" s="188" t="s">
        <v>192</v>
      </c>
      <c r="AE25" s="883"/>
      <c r="AF25" s="883"/>
      <c r="AG25" s="883"/>
      <c r="AH25" s="883"/>
      <c r="AI25" s="883"/>
      <c r="AJ25" s="883"/>
      <c r="AK25" s="883"/>
      <c r="AL25" s="884"/>
      <c r="AT25" s="294" t="s">
        <v>223</v>
      </c>
      <c r="AU25" s="195" t="s">
        <v>197</v>
      </c>
      <c r="AV25" s="191" t="s">
        <v>141</v>
      </c>
      <c r="AW25" s="544">
        <f t="shared" si="0"/>
        <v>33737.79793607644</v>
      </c>
      <c r="AX25" s="544">
        <f t="shared" si="1"/>
        <v>34469.37211574063</v>
      </c>
      <c r="AY25" s="544">
        <f t="shared" si="2"/>
        <v>122855.78947368423</v>
      </c>
      <c r="AZ25" s="545">
        <f t="shared" si="3"/>
        <v>136317.46417445483</v>
      </c>
      <c r="BB25" s="970" t="str">
        <f t="shared" si="4"/>
        <v>CHECK</v>
      </c>
      <c r="BC25" s="970" t="str">
        <f t="shared" si="5"/>
        <v>CHECK</v>
      </c>
    </row>
    <row r="26" spans="1:55" s="88" customFormat="1" ht="15" customHeight="1">
      <c r="A26" s="412" t="s">
        <v>293</v>
      </c>
      <c r="B26" s="1006" t="s">
        <v>198</v>
      </c>
      <c r="C26" s="566" t="s">
        <v>57</v>
      </c>
      <c r="D26" s="1034">
        <v>20.338</v>
      </c>
      <c r="E26" s="1034">
        <v>699076.15</v>
      </c>
      <c r="F26" s="1034">
        <v>12.35</v>
      </c>
      <c r="G26" s="1034">
        <v>939689.194</v>
      </c>
      <c r="H26" s="1034">
        <v>9.434</v>
      </c>
      <c r="I26" s="1034">
        <v>1532300.57</v>
      </c>
      <c r="J26" s="1034">
        <v>7.956</v>
      </c>
      <c r="K26" s="1035">
        <v>1839247.641</v>
      </c>
      <c r="L26" s="793"/>
      <c r="M26" s="794"/>
      <c r="N26" s="685"/>
      <c r="O26" s="686"/>
      <c r="P26" s="795"/>
      <c r="Q26" s="795"/>
      <c r="R26" s="795"/>
      <c r="S26" s="796"/>
      <c r="T26" s="797" t="s">
        <v>349</v>
      </c>
      <c r="U26" s="8" t="s">
        <v>349</v>
      </c>
      <c r="V26" s="8" t="s">
        <v>349</v>
      </c>
      <c r="W26" s="8" t="s">
        <v>349</v>
      </c>
      <c r="X26" s="797" t="s">
        <v>349</v>
      </c>
      <c r="Y26" s="8" t="s">
        <v>349</v>
      </c>
      <c r="Z26" s="8" t="s">
        <v>349</v>
      </c>
      <c r="AA26" s="798" t="s">
        <v>349</v>
      </c>
      <c r="AB26" s="2" t="s">
        <v>293</v>
      </c>
      <c r="AC26" s="195" t="s">
        <v>198</v>
      </c>
      <c r="AD26" s="188" t="s">
        <v>192</v>
      </c>
      <c r="AE26" s="883"/>
      <c r="AF26" s="883"/>
      <c r="AG26" s="883"/>
      <c r="AH26" s="883"/>
      <c r="AI26" s="883"/>
      <c r="AJ26" s="883"/>
      <c r="AK26" s="883"/>
      <c r="AL26" s="884"/>
      <c r="AT26" s="294" t="s">
        <v>293</v>
      </c>
      <c r="AU26" s="195" t="s">
        <v>198</v>
      </c>
      <c r="AV26" s="191" t="s">
        <v>141</v>
      </c>
      <c r="AW26" s="544">
        <f t="shared" si="0"/>
        <v>34372.90539876094</v>
      </c>
      <c r="AX26" s="544">
        <f t="shared" si="1"/>
        <v>76088.19384615385</v>
      </c>
      <c r="AY26" s="544">
        <f t="shared" si="2"/>
        <v>162423.2107271571</v>
      </c>
      <c r="AZ26" s="545">
        <f t="shared" si="3"/>
        <v>231177.43099547512</v>
      </c>
      <c r="BB26" s="970" t="str">
        <f t="shared" si="4"/>
        <v>CHECK</v>
      </c>
      <c r="BC26" s="970" t="str">
        <f t="shared" si="5"/>
        <v>CHECK</v>
      </c>
    </row>
    <row r="27" spans="1:55" s="88" customFormat="1" ht="15" customHeight="1">
      <c r="A27" s="414" t="s">
        <v>15</v>
      </c>
      <c r="B27" s="1007" t="s">
        <v>307</v>
      </c>
      <c r="C27" s="567" t="s">
        <v>57</v>
      </c>
      <c r="D27" s="1034">
        <v>0.101</v>
      </c>
      <c r="E27" s="1034">
        <v>8665.96</v>
      </c>
      <c r="F27" s="1034">
        <v>0</v>
      </c>
      <c r="G27" s="1034">
        <v>0</v>
      </c>
      <c r="H27" s="1034">
        <v>0.169</v>
      </c>
      <c r="I27" s="1034">
        <v>23523.32</v>
      </c>
      <c r="J27" s="1034">
        <v>0.022</v>
      </c>
      <c r="K27" s="1035">
        <v>5555.182</v>
      </c>
      <c r="L27" s="793"/>
      <c r="M27" s="794"/>
      <c r="N27" s="685"/>
      <c r="O27" s="686"/>
      <c r="P27" s="795"/>
      <c r="Q27" s="795"/>
      <c r="R27" s="795"/>
      <c r="S27" s="796"/>
      <c r="T27" s="797" t="s">
        <v>349</v>
      </c>
      <c r="U27" s="8" t="s">
        <v>349</v>
      </c>
      <c r="V27" s="8" t="s">
        <v>349</v>
      </c>
      <c r="W27" s="8" t="s">
        <v>349</v>
      </c>
      <c r="X27" s="797" t="s">
        <v>349</v>
      </c>
      <c r="Y27" s="8" t="s">
        <v>349</v>
      </c>
      <c r="Z27" s="8" t="s">
        <v>349</v>
      </c>
      <c r="AA27" s="798" t="s">
        <v>349</v>
      </c>
      <c r="AB27" s="3" t="s">
        <v>15</v>
      </c>
      <c r="AC27" s="196" t="s">
        <v>307</v>
      </c>
      <c r="AD27" s="188" t="s">
        <v>192</v>
      </c>
      <c r="AE27" s="889" t="s">
        <v>349</v>
      </c>
      <c r="AF27" s="889" t="s">
        <v>349</v>
      </c>
      <c r="AG27" s="889" t="s">
        <v>349</v>
      </c>
      <c r="AH27" s="889" t="s">
        <v>349</v>
      </c>
      <c r="AI27" s="889" t="s">
        <v>349</v>
      </c>
      <c r="AJ27" s="889" t="s">
        <v>349</v>
      </c>
      <c r="AK27" s="889" t="s">
        <v>349</v>
      </c>
      <c r="AL27" s="890" t="s">
        <v>349</v>
      </c>
      <c r="AT27" s="295" t="s">
        <v>15</v>
      </c>
      <c r="AU27" s="196" t="s">
        <v>307</v>
      </c>
      <c r="AV27" s="191" t="s">
        <v>141</v>
      </c>
      <c r="AW27" s="544">
        <f t="shared" si="0"/>
        <v>85801.58415841583</v>
      </c>
      <c r="AX27" s="544">
        <f t="shared" si="1"/>
        <v>0</v>
      </c>
      <c r="AY27" s="544">
        <f t="shared" si="2"/>
        <v>139191.2426035503</v>
      </c>
      <c r="AZ27" s="545">
        <f t="shared" si="3"/>
        <v>252508.27272727274</v>
      </c>
      <c r="BB27" s="970" t="str">
        <f t="shared" si="4"/>
        <v>CHECK</v>
      </c>
      <c r="BC27" s="970" t="str">
        <f t="shared" si="5"/>
        <v>CHECK</v>
      </c>
    </row>
    <row r="28" spans="1:55" s="356" customFormat="1" ht="15" customHeight="1">
      <c r="A28" s="411">
        <v>6</v>
      </c>
      <c r="B28" s="998" t="s">
        <v>246</v>
      </c>
      <c r="C28" s="568" t="s">
        <v>57</v>
      </c>
      <c r="D28" s="1032">
        <v>39.21086</v>
      </c>
      <c r="E28" s="1032">
        <v>4330676.57</v>
      </c>
      <c r="F28" s="1032">
        <v>51.269</v>
      </c>
      <c r="G28" s="1032">
        <v>5562965.273999999</v>
      </c>
      <c r="H28" s="1032">
        <v>89.28243499999999</v>
      </c>
      <c r="I28" s="1032">
        <v>7706540.59</v>
      </c>
      <c r="J28" s="1032">
        <v>71.871</v>
      </c>
      <c r="K28" s="1033">
        <v>7558066.953</v>
      </c>
      <c r="L28" s="800" t="s">
        <v>349</v>
      </c>
      <c r="M28" s="801" t="s">
        <v>349</v>
      </c>
      <c r="N28" s="802" t="s">
        <v>349</v>
      </c>
      <c r="O28" s="803" t="s">
        <v>349</v>
      </c>
      <c r="P28" s="804" t="s">
        <v>349</v>
      </c>
      <c r="Q28" s="804" t="s">
        <v>349</v>
      </c>
      <c r="R28" s="804" t="s">
        <v>349</v>
      </c>
      <c r="S28" s="805" t="s">
        <v>349</v>
      </c>
      <c r="T28" s="787" t="s">
        <v>349</v>
      </c>
      <c r="U28" s="662" t="s">
        <v>349</v>
      </c>
      <c r="V28" s="662" t="s">
        <v>349</v>
      </c>
      <c r="W28" s="662" t="s">
        <v>349</v>
      </c>
      <c r="X28" s="787" t="s">
        <v>349</v>
      </c>
      <c r="Y28" s="662" t="s">
        <v>349</v>
      </c>
      <c r="Z28" s="662" t="s">
        <v>349</v>
      </c>
      <c r="AA28" s="788" t="s">
        <v>349</v>
      </c>
      <c r="AB28" s="2">
        <v>6</v>
      </c>
      <c r="AC28" s="878" t="s">
        <v>246</v>
      </c>
      <c r="AD28" s="188" t="s">
        <v>192</v>
      </c>
      <c r="AE28" s="885">
        <v>-5.773159728050814E-15</v>
      </c>
      <c r="AF28" s="885">
        <v>0</v>
      </c>
      <c r="AG28" s="885">
        <v>0</v>
      </c>
      <c r="AH28" s="885">
        <v>-8.149072527885437E-10</v>
      </c>
      <c r="AI28" s="885">
        <v>0</v>
      </c>
      <c r="AJ28" s="885">
        <v>0</v>
      </c>
      <c r="AK28" s="885">
        <v>0</v>
      </c>
      <c r="AL28" s="886">
        <v>0</v>
      </c>
      <c r="AT28" s="294">
        <v>6</v>
      </c>
      <c r="AU28" s="878" t="s">
        <v>246</v>
      </c>
      <c r="AV28" s="191" t="s">
        <v>141</v>
      </c>
      <c r="AW28" s="541">
        <f t="shared" si="0"/>
        <v>110445.8451051571</v>
      </c>
      <c r="AX28" s="541">
        <f t="shared" si="1"/>
        <v>108505.43747683785</v>
      </c>
      <c r="AY28" s="541">
        <f t="shared" si="2"/>
        <v>86316.42483765144</v>
      </c>
      <c r="AZ28" s="548">
        <f t="shared" si="3"/>
        <v>105161.56659848896</v>
      </c>
      <c r="BB28" s="970" t="str">
        <f t="shared" si="4"/>
        <v>ACCEPT</v>
      </c>
      <c r="BC28" s="970" t="str">
        <f t="shared" si="5"/>
        <v>CHECK</v>
      </c>
    </row>
    <row r="29" spans="1:55" s="356" customFormat="1" ht="15" customHeight="1">
      <c r="A29" s="411">
        <v>6.1</v>
      </c>
      <c r="B29" s="1000" t="s">
        <v>245</v>
      </c>
      <c r="C29" s="563" t="s">
        <v>57</v>
      </c>
      <c r="D29" s="1032">
        <v>4.194</v>
      </c>
      <c r="E29" s="1032">
        <v>846782.8300000001</v>
      </c>
      <c r="F29" s="1032">
        <v>4.571</v>
      </c>
      <c r="G29" s="1032">
        <v>931115.9</v>
      </c>
      <c r="H29" s="1032">
        <v>0.786</v>
      </c>
      <c r="I29" s="1032">
        <v>264447.14999999997</v>
      </c>
      <c r="J29" s="1032">
        <v>0.855</v>
      </c>
      <c r="K29" s="1033">
        <v>364101.749</v>
      </c>
      <c r="L29" s="800" t="s">
        <v>349</v>
      </c>
      <c r="M29" s="801" t="s">
        <v>349</v>
      </c>
      <c r="N29" s="802" t="s">
        <v>349</v>
      </c>
      <c r="O29" s="803" t="s">
        <v>349</v>
      </c>
      <c r="P29" s="804" t="s">
        <v>349</v>
      </c>
      <c r="Q29" s="804" t="s">
        <v>349</v>
      </c>
      <c r="R29" s="804" t="s">
        <v>349</v>
      </c>
      <c r="S29" s="805" t="s">
        <v>349</v>
      </c>
      <c r="T29" s="787" t="s">
        <v>349</v>
      </c>
      <c r="U29" s="662" t="s">
        <v>349</v>
      </c>
      <c r="V29" s="662" t="s">
        <v>349</v>
      </c>
      <c r="W29" s="662" t="s">
        <v>349</v>
      </c>
      <c r="X29" s="787" t="s">
        <v>349</v>
      </c>
      <c r="Y29" s="662" t="s">
        <v>349</v>
      </c>
      <c r="Z29" s="662" t="s">
        <v>349</v>
      </c>
      <c r="AA29" s="788" t="s">
        <v>349</v>
      </c>
      <c r="AB29" s="2">
        <v>6.1</v>
      </c>
      <c r="AC29" s="195" t="s">
        <v>245</v>
      </c>
      <c r="AD29" s="188" t="s">
        <v>192</v>
      </c>
      <c r="AE29" s="879">
        <v>0</v>
      </c>
      <c r="AF29" s="879">
        <v>0</v>
      </c>
      <c r="AG29" s="879">
        <v>0</v>
      </c>
      <c r="AH29" s="879">
        <v>0</v>
      </c>
      <c r="AI29" s="879">
        <v>0</v>
      </c>
      <c r="AJ29" s="879">
        <v>0</v>
      </c>
      <c r="AK29" s="879">
        <v>0</v>
      </c>
      <c r="AL29" s="880">
        <v>0</v>
      </c>
      <c r="AT29" s="294">
        <v>6.1</v>
      </c>
      <c r="AU29" s="195" t="s">
        <v>245</v>
      </c>
      <c r="AV29" s="191" t="s">
        <v>141</v>
      </c>
      <c r="AW29" s="544">
        <f t="shared" si="0"/>
        <v>201903.39294229855</v>
      </c>
      <c r="AX29" s="544">
        <f t="shared" si="1"/>
        <v>203700.70006563116</v>
      </c>
      <c r="AY29" s="544">
        <f t="shared" si="2"/>
        <v>336446.7557251908</v>
      </c>
      <c r="AZ29" s="545">
        <f t="shared" si="3"/>
        <v>425849.9988304094</v>
      </c>
      <c r="BB29" s="970" t="str">
        <f t="shared" si="4"/>
        <v>ACCEPT</v>
      </c>
      <c r="BC29" s="970" t="str">
        <f t="shared" si="5"/>
        <v>CHECK</v>
      </c>
    </row>
    <row r="30" spans="1:55" s="88" customFormat="1" ht="15" customHeight="1">
      <c r="A30" s="412" t="s">
        <v>224</v>
      </c>
      <c r="B30" s="1001" t="s">
        <v>197</v>
      </c>
      <c r="C30" s="566" t="s">
        <v>57</v>
      </c>
      <c r="D30" s="1034">
        <v>0.019</v>
      </c>
      <c r="E30" s="1034">
        <v>13755.43</v>
      </c>
      <c r="F30" s="1034">
        <v>0.019</v>
      </c>
      <c r="G30" s="1034">
        <v>13144.983</v>
      </c>
      <c r="H30" s="1034">
        <v>0.001</v>
      </c>
      <c r="I30" s="1034">
        <v>113.61</v>
      </c>
      <c r="J30" s="1034">
        <v>0.014</v>
      </c>
      <c r="K30" s="1035">
        <v>3090.099</v>
      </c>
      <c r="L30" s="793"/>
      <c r="M30" s="794"/>
      <c r="N30" s="685"/>
      <c r="O30" s="686"/>
      <c r="P30" s="795"/>
      <c r="Q30" s="795"/>
      <c r="R30" s="795"/>
      <c r="S30" s="796"/>
      <c r="T30" s="797" t="s">
        <v>349</v>
      </c>
      <c r="U30" s="8" t="s">
        <v>349</v>
      </c>
      <c r="V30" s="8" t="s">
        <v>349</v>
      </c>
      <c r="W30" s="8" t="s">
        <v>349</v>
      </c>
      <c r="X30" s="797" t="s">
        <v>349</v>
      </c>
      <c r="Y30" s="8" t="s">
        <v>349</v>
      </c>
      <c r="Z30" s="8" t="s">
        <v>349</v>
      </c>
      <c r="AA30" s="798" t="s">
        <v>349</v>
      </c>
      <c r="AB30" s="2" t="s">
        <v>224</v>
      </c>
      <c r="AC30" s="190" t="s">
        <v>197</v>
      </c>
      <c r="AD30" s="188" t="s">
        <v>192</v>
      </c>
      <c r="AE30" s="883"/>
      <c r="AF30" s="883"/>
      <c r="AG30" s="883"/>
      <c r="AH30" s="883"/>
      <c r="AI30" s="883"/>
      <c r="AJ30" s="883"/>
      <c r="AK30" s="883"/>
      <c r="AL30" s="884"/>
      <c r="AT30" s="294" t="s">
        <v>224</v>
      </c>
      <c r="AU30" s="190" t="s">
        <v>197</v>
      </c>
      <c r="AV30" s="191" t="s">
        <v>141</v>
      </c>
      <c r="AW30" s="544">
        <f t="shared" si="0"/>
        <v>723970</v>
      </c>
      <c r="AX30" s="544">
        <f t="shared" si="1"/>
        <v>691841.2105263158</v>
      </c>
      <c r="AY30" s="544">
        <f t="shared" si="2"/>
        <v>113610</v>
      </c>
      <c r="AZ30" s="545">
        <f t="shared" si="3"/>
        <v>220721.35714285716</v>
      </c>
      <c r="BB30" s="970" t="str">
        <f t="shared" si="4"/>
        <v>CHECK</v>
      </c>
      <c r="BC30" s="970" t="str">
        <f t="shared" si="5"/>
        <v>CHECK</v>
      </c>
    </row>
    <row r="31" spans="1:55" s="88" customFormat="1" ht="15" customHeight="1">
      <c r="A31" s="412" t="s">
        <v>295</v>
      </c>
      <c r="B31" s="1001" t="s">
        <v>198</v>
      </c>
      <c r="C31" s="566" t="s">
        <v>57</v>
      </c>
      <c r="D31" s="1034">
        <v>4.175</v>
      </c>
      <c r="E31" s="1034">
        <v>833027.4</v>
      </c>
      <c r="F31" s="1034">
        <v>4.552</v>
      </c>
      <c r="G31" s="1034">
        <v>917970.917</v>
      </c>
      <c r="H31" s="1034">
        <v>0.785</v>
      </c>
      <c r="I31" s="1034">
        <v>264333.54</v>
      </c>
      <c r="J31" s="1034">
        <v>0.841</v>
      </c>
      <c r="K31" s="1035">
        <v>361011.65</v>
      </c>
      <c r="L31" s="793"/>
      <c r="M31" s="794"/>
      <c r="N31" s="685"/>
      <c r="O31" s="686"/>
      <c r="P31" s="795"/>
      <c r="Q31" s="795"/>
      <c r="R31" s="795"/>
      <c r="S31" s="796"/>
      <c r="T31" s="797" t="s">
        <v>349</v>
      </c>
      <c r="U31" s="8" t="s">
        <v>349</v>
      </c>
      <c r="V31" s="8" t="s">
        <v>349</v>
      </c>
      <c r="W31" s="8" t="s">
        <v>349</v>
      </c>
      <c r="X31" s="797" t="s">
        <v>349</v>
      </c>
      <c r="Y31" s="8" t="s">
        <v>349</v>
      </c>
      <c r="Z31" s="8" t="s">
        <v>349</v>
      </c>
      <c r="AA31" s="798" t="s">
        <v>349</v>
      </c>
      <c r="AB31" s="2" t="s">
        <v>295</v>
      </c>
      <c r="AC31" s="190" t="s">
        <v>198</v>
      </c>
      <c r="AD31" s="188" t="s">
        <v>192</v>
      </c>
      <c r="AE31" s="883"/>
      <c r="AF31" s="883"/>
      <c r="AG31" s="883"/>
      <c r="AH31" s="883"/>
      <c r="AI31" s="883"/>
      <c r="AJ31" s="883"/>
      <c r="AK31" s="883"/>
      <c r="AL31" s="884"/>
      <c r="AT31" s="294" t="s">
        <v>295</v>
      </c>
      <c r="AU31" s="190" t="s">
        <v>198</v>
      </c>
      <c r="AV31" s="191" t="s">
        <v>141</v>
      </c>
      <c r="AW31" s="544">
        <f t="shared" si="0"/>
        <v>199527.52095808386</v>
      </c>
      <c r="AX31" s="544">
        <f t="shared" si="1"/>
        <v>201663.20672231988</v>
      </c>
      <c r="AY31" s="544">
        <f t="shared" si="2"/>
        <v>336730.62420382164</v>
      </c>
      <c r="AZ31" s="545">
        <f t="shared" si="3"/>
        <v>429264.744351962</v>
      </c>
      <c r="BB31" s="970" t="str">
        <f t="shared" si="4"/>
        <v>ACCEPT</v>
      </c>
      <c r="BC31" s="970" t="str">
        <f t="shared" si="5"/>
        <v>CHECK</v>
      </c>
    </row>
    <row r="32" spans="1:55" s="88" customFormat="1" ht="15" customHeight="1" thickBot="1">
      <c r="A32" s="412" t="s">
        <v>16</v>
      </c>
      <c r="B32" s="1008" t="s">
        <v>307</v>
      </c>
      <c r="C32" s="564" t="s">
        <v>57</v>
      </c>
      <c r="D32" s="1034">
        <v>0.802</v>
      </c>
      <c r="E32" s="1034">
        <v>138433.6</v>
      </c>
      <c r="F32" s="1034">
        <v>3.158</v>
      </c>
      <c r="G32" s="1034">
        <v>666983.019</v>
      </c>
      <c r="H32" s="1034">
        <v>0.01</v>
      </c>
      <c r="I32" s="1034">
        <v>9488.99</v>
      </c>
      <c r="J32" s="1034">
        <v>0.838</v>
      </c>
      <c r="K32" s="1035">
        <v>352015.648</v>
      </c>
      <c r="L32" s="793"/>
      <c r="M32" s="794"/>
      <c r="N32" s="685"/>
      <c r="O32" s="686"/>
      <c r="P32" s="795"/>
      <c r="Q32" s="795"/>
      <c r="R32" s="795"/>
      <c r="S32" s="796"/>
      <c r="T32" s="797" t="s">
        <v>349</v>
      </c>
      <c r="U32" s="8" t="s">
        <v>349</v>
      </c>
      <c r="V32" s="8" t="s">
        <v>349</v>
      </c>
      <c r="W32" s="8" t="s">
        <v>349</v>
      </c>
      <c r="X32" s="797" t="s">
        <v>349</v>
      </c>
      <c r="Y32" s="8" t="s">
        <v>349</v>
      </c>
      <c r="Z32" s="8" t="s">
        <v>349</v>
      </c>
      <c r="AA32" s="798" t="s">
        <v>349</v>
      </c>
      <c r="AB32" s="2" t="s">
        <v>16</v>
      </c>
      <c r="AC32" s="194" t="s">
        <v>307</v>
      </c>
      <c r="AD32" s="188" t="s">
        <v>192</v>
      </c>
      <c r="AE32" s="883" t="s">
        <v>349</v>
      </c>
      <c r="AF32" s="883" t="s">
        <v>349</v>
      </c>
      <c r="AG32" s="883" t="s">
        <v>349</v>
      </c>
      <c r="AH32" s="883" t="s">
        <v>349</v>
      </c>
      <c r="AI32" s="883" t="s">
        <v>349</v>
      </c>
      <c r="AJ32" s="883" t="s">
        <v>349</v>
      </c>
      <c r="AK32" s="883" t="s">
        <v>349</v>
      </c>
      <c r="AL32" s="884" t="s">
        <v>349</v>
      </c>
      <c r="AT32" s="294" t="s">
        <v>16</v>
      </c>
      <c r="AU32" s="197" t="s">
        <v>307</v>
      </c>
      <c r="AV32" s="191" t="s">
        <v>141</v>
      </c>
      <c r="AW32" s="546">
        <f t="shared" si="0"/>
        <v>172610.47381546133</v>
      </c>
      <c r="AX32" s="546">
        <f t="shared" si="1"/>
        <v>211204.24920835972</v>
      </c>
      <c r="AY32" s="546">
        <f t="shared" si="2"/>
        <v>948899</v>
      </c>
      <c r="AZ32" s="547">
        <f t="shared" si="3"/>
        <v>420066.4057279236</v>
      </c>
      <c r="BB32" s="970" t="str">
        <f t="shared" si="4"/>
        <v>CHECK</v>
      </c>
      <c r="BC32" s="970" t="str">
        <f t="shared" si="5"/>
        <v>CHECK</v>
      </c>
    </row>
    <row r="33" spans="1:55" s="356" customFormat="1" ht="15" customHeight="1">
      <c r="A33" s="411">
        <v>6.2</v>
      </c>
      <c r="B33" s="1000" t="s">
        <v>248</v>
      </c>
      <c r="C33" s="568" t="s">
        <v>57</v>
      </c>
      <c r="D33" s="1032">
        <v>20.808</v>
      </c>
      <c r="E33" s="1032">
        <v>2636511.11</v>
      </c>
      <c r="F33" s="1032">
        <v>23.835</v>
      </c>
      <c r="G33" s="1032">
        <v>3271900.8759999997</v>
      </c>
      <c r="H33" s="1032">
        <v>3.846</v>
      </c>
      <c r="I33" s="1032">
        <v>539582.38</v>
      </c>
      <c r="J33" s="1032">
        <v>4.336</v>
      </c>
      <c r="K33" s="1033">
        <v>593852.132</v>
      </c>
      <c r="L33" s="800" t="s">
        <v>349</v>
      </c>
      <c r="M33" s="801" t="s">
        <v>349</v>
      </c>
      <c r="N33" s="802" t="s">
        <v>349</v>
      </c>
      <c r="O33" s="803" t="s">
        <v>349</v>
      </c>
      <c r="P33" s="804" t="s">
        <v>349</v>
      </c>
      <c r="Q33" s="804" t="s">
        <v>349</v>
      </c>
      <c r="R33" s="804" t="s">
        <v>349</v>
      </c>
      <c r="S33" s="805" t="s">
        <v>349</v>
      </c>
      <c r="T33" s="787" t="s">
        <v>349</v>
      </c>
      <c r="U33" s="662" t="s">
        <v>349</v>
      </c>
      <c r="V33" s="662" t="s">
        <v>349</v>
      </c>
      <c r="W33" s="662" t="s">
        <v>349</v>
      </c>
      <c r="X33" s="787" t="s">
        <v>349</v>
      </c>
      <c r="Y33" s="662" t="s">
        <v>349</v>
      </c>
      <c r="Z33" s="662" t="s">
        <v>349</v>
      </c>
      <c r="AA33" s="788" t="s">
        <v>349</v>
      </c>
      <c r="AB33" s="2">
        <v>6.2</v>
      </c>
      <c r="AC33" s="195" t="s">
        <v>248</v>
      </c>
      <c r="AD33" s="188" t="s">
        <v>192</v>
      </c>
      <c r="AE33" s="885">
        <v>0</v>
      </c>
      <c r="AF33" s="885">
        <v>0</v>
      </c>
      <c r="AG33" s="885">
        <v>0</v>
      </c>
      <c r="AH33" s="885">
        <v>0</v>
      </c>
      <c r="AI33" s="885">
        <v>0</v>
      </c>
      <c r="AJ33" s="885">
        <v>0</v>
      </c>
      <c r="AK33" s="885">
        <v>0</v>
      </c>
      <c r="AL33" s="886">
        <v>0</v>
      </c>
      <c r="AT33" s="294">
        <v>6.2</v>
      </c>
      <c r="AU33" s="195" t="s">
        <v>248</v>
      </c>
      <c r="AV33" s="191" t="s">
        <v>141</v>
      </c>
      <c r="AW33" s="541">
        <f t="shared" si="0"/>
        <v>126706.60851595539</v>
      </c>
      <c r="AX33" s="541">
        <f t="shared" si="1"/>
        <v>137272.95473043842</v>
      </c>
      <c r="AY33" s="541">
        <f t="shared" si="2"/>
        <v>140297.03068122725</v>
      </c>
      <c r="AZ33" s="548">
        <f t="shared" si="3"/>
        <v>136958.51752767526</v>
      </c>
      <c r="BB33" s="970" t="str">
        <f t="shared" si="4"/>
        <v>ACCEPT</v>
      </c>
      <c r="BC33" s="970" t="str">
        <f t="shared" si="5"/>
        <v>CHECK</v>
      </c>
    </row>
    <row r="34" spans="1:55" s="88" customFormat="1" ht="15" customHeight="1">
      <c r="A34" s="412" t="s">
        <v>225</v>
      </c>
      <c r="B34" s="1001" t="s">
        <v>197</v>
      </c>
      <c r="C34" s="566" t="s">
        <v>57</v>
      </c>
      <c r="D34" s="1034">
        <v>0.171</v>
      </c>
      <c r="E34" s="1034">
        <v>46226.17</v>
      </c>
      <c r="F34" s="1034">
        <v>0.201</v>
      </c>
      <c r="G34" s="1034">
        <v>57238.675</v>
      </c>
      <c r="H34" s="1034">
        <v>0.108</v>
      </c>
      <c r="I34" s="1034">
        <v>42421.7</v>
      </c>
      <c r="J34" s="1034">
        <v>0.114</v>
      </c>
      <c r="K34" s="1035">
        <v>28602.595</v>
      </c>
      <c r="L34" s="793"/>
      <c r="M34" s="794"/>
      <c r="N34" s="685"/>
      <c r="O34" s="686"/>
      <c r="P34" s="795"/>
      <c r="Q34" s="795"/>
      <c r="R34" s="795"/>
      <c r="S34" s="796"/>
      <c r="T34" s="797" t="s">
        <v>349</v>
      </c>
      <c r="U34" s="8" t="s">
        <v>349</v>
      </c>
      <c r="V34" s="8" t="s">
        <v>349</v>
      </c>
      <c r="W34" s="8" t="s">
        <v>349</v>
      </c>
      <c r="X34" s="797" t="s">
        <v>349</v>
      </c>
      <c r="Y34" s="8" t="s">
        <v>349</v>
      </c>
      <c r="Z34" s="8" t="s">
        <v>349</v>
      </c>
      <c r="AA34" s="798" t="s">
        <v>349</v>
      </c>
      <c r="AB34" s="2" t="s">
        <v>225</v>
      </c>
      <c r="AC34" s="190" t="s">
        <v>197</v>
      </c>
      <c r="AD34" s="188" t="s">
        <v>192</v>
      </c>
      <c r="AE34" s="883"/>
      <c r="AF34" s="883"/>
      <c r="AG34" s="883"/>
      <c r="AH34" s="883"/>
      <c r="AI34" s="883"/>
      <c r="AJ34" s="883"/>
      <c r="AK34" s="883"/>
      <c r="AL34" s="884"/>
      <c r="AT34" s="294" t="s">
        <v>225</v>
      </c>
      <c r="AU34" s="190" t="s">
        <v>197</v>
      </c>
      <c r="AV34" s="191" t="s">
        <v>141</v>
      </c>
      <c r="AW34" s="544">
        <f t="shared" si="0"/>
        <v>270328.4795321637</v>
      </c>
      <c r="AX34" s="544">
        <f t="shared" si="1"/>
        <v>284769.5273631841</v>
      </c>
      <c r="AY34" s="544">
        <f t="shared" si="2"/>
        <v>392793.5185185185</v>
      </c>
      <c r="AZ34" s="545">
        <f t="shared" si="3"/>
        <v>250899.95614035087</v>
      </c>
      <c r="BB34" s="970" t="str">
        <f t="shared" si="4"/>
        <v>ACCEPT</v>
      </c>
      <c r="BC34" s="970" t="str">
        <f t="shared" si="5"/>
        <v>CHECK</v>
      </c>
    </row>
    <row r="35" spans="1:55" s="88" customFormat="1" ht="15" customHeight="1">
      <c r="A35" s="412" t="s">
        <v>296</v>
      </c>
      <c r="B35" s="1001" t="s">
        <v>198</v>
      </c>
      <c r="C35" s="566" t="s">
        <v>57</v>
      </c>
      <c r="D35" s="1034">
        <v>20.637</v>
      </c>
      <c r="E35" s="1034">
        <v>2590284.94</v>
      </c>
      <c r="F35" s="1034">
        <v>23.634</v>
      </c>
      <c r="G35" s="1034">
        <v>3214662.201</v>
      </c>
      <c r="H35" s="1034">
        <v>3.738</v>
      </c>
      <c r="I35" s="1034">
        <v>497160.68</v>
      </c>
      <c r="J35" s="1034">
        <v>4.222</v>
      </c>
      <c r="K35" s="1035">
        <v>565249.537</v>
      </c>
      <c r="L35" s="793"/>
      <c r="M35" s="794"/>
      <c r="N35" s="685"/>
      <c r="O35" s="686"/>
      <c r="P35" s="795"/>
      <c r="Q35" s="795"/>
      <c r="R35" s="795"/>
      <c r="S35" s="796"/>
      <c r="T35" s="797" t="s">
        <v>349</v>
      </c>
      <c r="U35" s="8" t="s">
        <v>349</v>
      </c>
      <c r="V35" s="8" t="s">
        <v>349</v>
      </c>
      <c r="W35" s="8" t="s">
        <v>349</v>
      </c>
      <c r="X35" s="797" t="s">
        <v>349</v>
      </c>
      <c r="Y35" s="8" t="s">
        <v>349</v>
      </c>
      <c r="Z35" s="8" t="s">
        <v>349</v>
      </c>
      <c r="AA35" s="798" t="s">
        <v>349</v>
      </c>
      <c r="AB35" s="2" t="s">
        <v>296</v>
      </c>
      <c r="AC35" s="190" t="s">
        <v>198</v>
      </c>
      <c r="AD35" s="188" t="s">
        <v>192</v>
      </c>
      <c r="AE35" s="883"/>
      <c r="AF35" s="883"/>
      <c r="AG35" s="883"/>
      <c r="AH35" s="883"/>
      <c r="AI35" s="883"/>
      <c r="AJ35" s="883"/>
      <c r="AK35" s="883"/>
      <c r="AL35" s="884"/>
      <c r="AT35" s="294" t="s">
        <v>296</v>
      </c>
      <c r="AU35" s="190" t="s">
        <v>198</v>
      </c>
      <c r="AV35" s="191" t="s">
        <v>141</v>
      </c>
      <c r="AW35" s="544">
        <f t="shared" si="0"/>
        <v>125516.54504046131</v>
      </c>
      <c r="AX35" s="544">
        <f t="shared" si="1"/>
        <v>136018.54112718964</v>
      </c>
      <c r="AY35" s="544">
        <f t="shared" si="2"/>
        <v>133001.78705189942</v>
      </c>
      <c r="AZ35" s="545">
        <f t="shared" si="3"/>
        <v>133881.93675982946</v>
      </c>
      <c r="BB35" s="970" t="str">
        <f t="shared" si="4"/>
        <v>ACCEPT</v>
      </c>
      <c r="BC35" s="970" t="str">
        <f t="shared" si="5"/>
        <v>CHECK</v>
      </c>
    </row>
    <row r="36" spans="1:55" s="88" customFormat="1" ht="15" customHeight="1" thickBot="1">
      <c r="A36" s="412" t="s">
        <v>17</v>
      </c>
      <c r="B36" s="1008" t="s">
        <v>307</v>
      </c>
      <c r="C36" s="564" t="s">
        <v>57</v>
      </c>
      <c r="D36" s="1034">
        <v>1.084</v>
      </c>
      <c r="E36" s="1034">
        <v>129506.79</v>
      </c>
      <c r="F36" s="1034">
        <v>0.468</v>
      </c>
      <c r="G36" s="1034">
        <v>60286.771</v>
      </c>
      <c r="H36" s="1034">
        <v>0.006</v>
      </c>
      <c r="I36" s="1034">
        <v>419.52</v>
      </c>
      <c r="J36" s="1034">
        <v>0.03</v>
      </c>
      <c r="K36" s="1035">
        <v>8989.114</v>
      </c>
      <c r="L36" s="793"/>
      <c r="M36" s="794"/>
      <c r="N36" s="685"/>
      <c r="O36" s="686"/>
      <c r="P36" s="795"/>
      <c r="Q36" s="795"/>
      <c r="R36" s="795"/>
      <c r="S36" s="796"/>
      <c r="T36" s="797" t="s">
        <v>349</v>
      </c>
      <c r="U36" s="8" t="s">
        <v>349</v>
      </c>
      <c r="V36" s="8" t="s">
        <v>349</v>
      </c>
      <c r="W36" s="8" t="s">
        <v>349</v>
      </c>
      <c r="X36" s="797" t="s">
        <v>349</v>
      </c>
      <c r="Y36" s="8" t="s">
        <v>349</v>
      </c>
      <c r="Z36" s="8" t="s">
        <v>349</v>
      </c>
      <c r="AA36" s="798" t="s">
        <v>349</v>
      </c>
      <c r="AB36" s="2" t="s">
        <v>17</v>
      </c>
      <c r="AC36" s="194" t="s">
        <v>307</v>
      </c>
      <c r="AD36" s="188" t="s">
        <v>192</v>
      </c>
      <c r="AE36" s="883" t="s">
        <v>349</v>
      </c>
      <c r="AF36" s="883" t="s">
        <v>349</v>
      </c>
      <c r="AG36" s="883" t="s">
        <v>349</v>
      </c>
      <c r="AH36" s="883" t="s">
        <v>349</v>
      </c>
      <c r="AI36" s="883" t="s">
        <v>349</v>
      </c>
      <c r="AJ36" s="883" t="s">
        <v>349</v>
      </c>
      <c r="AK36" s="883" t="s">
        <v>349</v>
      </c>
      <c r="AL36" s="884" t="s">
        <v>349</v>
      </c>
      <c r="AT36" s="294" t="s">
        <v>17</v>
      </c>
      <c r="AU36" s="197" t="s">
        <v>307</v>
      </c>
      <c r="AV36" s="191" t="s">
        <v>141</v>
      </c>
      <c r="AW36" s="546">
        <f t="shared" si="0"/>
        <v>119471.20848708486</v>
      </c>
      <c r="AX36" s="546">
        <f t="shared" si="1"/>
        <v>128817.88675213675</v>
      </c>
      <c r="AY36" s="546">
        <f t="shared" si="2"/>
        <v>69920</v>
      </c>
      <c r="AZ36" s="547">
        <f t="shared" si="3"/>
        <v>299637.1333333333</v>
      </c>
      <c r="BB36" s="970" t="str">
        <f t="shared" si="4"/>
        <v>ACCEPT</v>
      </c>
      <c r="BC36" s="970" t="str">
        <f t="shared" si="5"/>
        <v>CHECK</v>
      </c>
    </row>
    <row r="37" spans="1:55" s="88" customFormat="1" ht="15" customHeight="1">
      <c r="A37" s="412">
        <v>6.3</v>
      </c>
      <c r="B37" s="1009" t="s">
        <v>91</v>
      </c>
      <c r="C37" s="565" t="s">
        <v>57</v>
      </c>
      <c r="D37" s="1034">
        <v>10.34</v>
      </c>
      <c r="E37" s="1034">
        <v>579953.23</v>
      </c>
      <c r="F37" s="1034">
        <v>18.394</v>
      </c>
      <c r="G37" s="1034">
        <v>918662.385</v>
      </c>
      <c r="H37" s="1034">
        <v>28.234</v>
      </c>
      <c r="I37" s="1034">
        <v>2336166.57</v>
      </c>
      <c r="J37" s="1034">
        <v>30.581</v>
      </c>
      <c r="K37" s="1035">
        <v>2402142.384</v>
      </c>
      <c r="L37" s="793"/>
      <c r="M37" s="794"/>
      <c r="N37" s="685"/>
      <c r="O37" s="823"/>
      <c r="P37" s="795"/>
      <c r="Q37" s="795"/>
      <c r="R37" s="795"/>
      <c r="S37" s="796"/>
      <c r="T37" s="797" t="s">
        <v>349</v>
      </c>
      <c r="U37" s="8" t="s">
        <v>349</v>
      </c>
      <c r="V37" s="8" t="s">
        <v>349</v>
      </c>
      <c r="W37" s="8" t="s">
        <v>349</v>
      </c>
      <c r="X37" s="797" t="s">
        <v>349</v>
      </c>
      <c r="Y37" s="8" t="s">
        <v>349</v>
      </c>
      <c r="Z37" s="8" t="s">
        <v>349</v>
      </c>
      <c r="AA37" s="798" t="s">
        <v>349</v>
      </c>
      <c r="AB37" s="2">
        <v>6.3</v>
      </c>
      <c r="AC37" s="195" t="s">
        <v>91</v>
      </c>
      <c r="AD37" s="188" t="s">
        <v>192</v>
      </c>
      <c r="AE37" s="883" t="s">
        <v>193</v>
      </c>
      <c r="AF37" s="883" t="s">
        <v>193</v>
      </c>
      <c r="AG37" s="883" t="s">
        <v>193</v>
      </c>
      <c r="AH37" s="883" t="s">
        <v>193</v>
      </c>
      <c r="AI37" s="883" t="s">
        <v>193</v>
      </c>
      <c r="AJ37" s="883" t="s">
        <v>193</v>
      </c>
      <c r="AK37" s="883" t="s">
        <v>193</v>
      </c>
      <c r="AL37" s="884" t="s">
        <v>193</v>
      </c>
      <c r="AT37" s="294">
        <v>6.3</v>
      </c>
      <c r="AU37" s="280" t="s">
        <v>91</v>
      </c>
      <c r="AV37" s="191" t="s">
        <v>141</v>
      </c>
      <c r="AW37" s="541">
        <f t="shared" si="0"/>
        <v>56088.32011605416</v>
      </c>
      <c r="AX37" s="541">
        <f t="shared" si="1"/>
        <v>49943.589485701865</v>
      </c>
      <c r="AY37" s="541">
        <f t="shared" si="2"/>
        <v>82743.02507614931</v>
      </c>
      <c r="AZ37" s="548">
        <f t="shared" si="3"/>
        <v>78550.15807200549</v>
      </c>
      <c r="BB37" s="970" t="str">
        <f t="shared" si="4"/>
        <v>ACCEPT</v>
      </c>
      <c r="BC37" s="970" t="str">
        <f t="shared" si="5"/>
        <v>CHECK</v>
      </c>
    </row>
    <row r="38" spans="1:55" s="88" customFormat="1" ht="15" customHeight="1" thickBot="1">
      <c r="A38" s="412" t="s">
        <v>269</v>
      </c>
      <c r="B38" s="1010" t="s">
        <v>300</v>
      </c>
      <c r="C38" s="564" t="s">
        <v>57</v>
      </c>
      <c r="D38" s="1034">
        <v>0.009</v>
      </c>
      <c r="E38" s="1034">
        <v>1744.32</v>
      </c>
      <c r="F38" s="1034">
        <v>0</v>
      </c>
      <c r="G38" s="1034">
        <v>0</v>
      </c>
      <c r="H38" s="1034">
        <v>0.533</v>
      </c>
      <c r="I38" s="1034">
        <v>42458.03</v>
      </c>
      <c r="J38" s="1034">
        <v>0.227</v>
      </c>
      <c r="K38" s="1035">
        <v>17419.737</v>
      </c>
      <c r="L38" s="793"/>
      <c r="M38" s="794"/>
      <c r="N38" s="685"/>
      <c r="O38" s="825"/>
      <c r="P38" s="795"/>
      <c r="Q38" s="795"/>
      <c r="R38" s="795"/>
      <c r="S38" s="796"/>
      <c r="T38" s="797" t="s">
        <v>349</v>
      </c>
      <c r="U38" s="8" t="s">
        <v>349</v>
      </c>
      <c r="V38" s="8" t="s">
        <v>349</v>
      </c>
      <c r="W38" s="8" t="s">
        <v>349</v>
      </c>
      <c r="X38" s="797" t="s">
        <v>349</v>
      </c>
      <c r="Y38" s="8" t="s">
        <v>349</v>
      </c>
      <c r="Z38" s="8" t="s">
        <v>349</v>
      </c>
      <c r="AA38" s="798" t="s">
        <v>349</v>
      </c>
      <c r="AB38" s="2" t="s">
        <v>269</v>
      </c>
      <c r="AC38" s="190" t="s">
        <v>300</v>
      </c>
      <c r="AD38" s="188" t="s">
        <v>192</v>
      </c>
      <c r="AE38" s="883" t="s">
        <v>349</v>
      </c>
      <c r="AF38" s="883" t="s">
        <v>349</v>
      </c>
      <c r="AG38" s="883" t="s">
        <v>349</v>
      </c>
      <c r="AH38" s="883" t="s">
        <v>349</v>
      </c>
      <c r="AI38" s="883" t="s">
        <v>349</v>
      </c>
      <c r="AJ38" s="883" t="s">
        <v>349</v>
      </c>
      <c r="AK38" s="883" t="s">
        <v>349</v>
      </c>
      <c r="AL38" s="884" t="s">
        <v>349</v>
      </c>
      <c r="AT38" s="294" t="s">
        <v>269</v>
      </c>
      <c r="AU38" s="891" t="s">
        <v>300</v>
      </c>
      <c r="AV38" s="191" t="s">
        <v>141</v>
      </c>
      <c r="AW38" s="546">
        <f t="shared" si="0"/>
        <v>193813.33333333334</v>
      </c>
      <c r="AX38" s="546">
        <f t="shared" si="1"/>
        <v>0</v>
      </c>
      <c r="AY38" s="546">
        <f t="shared" si="2"/>
        <v>79658.59287054409</v>
      </c>
      <c r="AZ38" s="547">
        <f t="shared" si="3"/>
        <v>76738.92951541851</v>
      </c>
      <c r="BB38" s="970" t="str">
        <f t="shared" si="4"/>
        <v>CHECK</v>
      </c>
      <c r="BC38" s="970" t="str">
        <f t="shared" si="5"/>
        <v>CHECK</v>
      </c>
    </row>
    <row r="39" spans="1:55" s="356" customFormat="1" ht="15" customHeight="1">
      <c r="A39" s="411">
        <v>6.4</v>
      </c>
      <c r="B39" s="1000" t="s">
        <v>249</v>
      </c>
      <c r="C39" s="568" t="s">
        <v>57</v>
      </c>
      <c r="D39" s="1032">
        <v>3.86886</v>
      </c>
      <c r="E39" s="1032">
        <v>267429.4</v>
      </c>
      <c r="F39" s="1032">
        <v>4.469</v>
      </c>
      <c r="G39" s="1032">
        <v>441286.113</v>
      </c>
      <c r="H39" s="1032">
        <v>56.416435</v>
      </c>
      <c r="I39" s="1032">
        <v>4566344.49</v>
      </c>
      <c r="J39" s="1032">
        <v>36.099</v>
      </c>
      <c r="K39" s="1033">
        <v>4197970.688</v>
      </c>
      <c r="L39" s="800" t="s">
        <v>349</v>
      </c>
      <c r="M39" s="801" t="s">
        <v>349</v>
      </c>
      <c r="N39" s="802" t="s">
        <v>349</v>
      </c>
      <c r="O39" s="827" t="s">
        <v>349</v>
      </c>
      <c r="P39" s="804" t="s">
        <v>349</v>
      </c>
      <c r="Q39" s="804" t="s">
        <v>349</v>
      </c>
      <c r="R39" s="804" t="s">
        <v>349</v>
      </c>
      <c r="S39" s="805" t="s">
        <v>349</v>
      </c>
      <c r="T39" s="787" t="s">
        <v>349</v>
      </c>
      <c r="U39" s="662" t="s">
        <v>349</v>
      </c>
      <c r="V39" s="662" t="s">
        <v>349</v>
      </c>
      <c r="W39" s="662" t="s">
        <v>349</v>
      </c>
      <c r="X39" s="787" t="s">
        <v>349</v>
      </c>
      <c r="Y39" s="662" t="s">
        <v>349</v>
      </c>
      <c r="Z39" s="662" t="s">
        <v>349</v>
      </c>
      <c r="AA39" s="788" t="s">
        <v>349</v>
      </c>
      <c r="AB39" s="2">
        <v>6.4</v>
      </c>
      <c r="AC39" s="195" t="s">
        <v>249</v>
      </c>
      <c r="AD39" s="188" t="s">
        <v>192</v>
      </c>
      <c r="AE39" s="885">
        <v>6.418476861114186E-17</v>
      </c>
      <c r="AF39" s="885">
        <v>0</v>
      </c>
      <c r="AG39" s="885">
        <v>0</v>
      </c>
      <c r="AH39" s="885">
        <v>0</v>
      </c>
      <c r="AI39" s="885">
        <v>-2.1658022597570437E-15</v>
      </c>
      <c r="AJ39" s="885">
        <v>-5.547917680814862E-11</v>
      </c>
      <c r="AK39" s="885">
        <v>-2.4980018054066022E-15</v>
      </c>
      <c r="AL39" s="886">
        <v>-1.7826096154749393E-10</v>
      </c>
      <c r="AT39" s="294">
        <v>6.4</v>
      </c>
      <c r="AU39" s="195" t="s">
        <v>249</v>
      </c>
      <c r="AV39" s="191" t="s">
        <v>141</v>
      </c>
      <c r="AW39" s="541">
        <f t="shared" si="0"/>
        <v>69123.566115083</v>
      </c>
      <c r="AX39" s="541">
        <f t="shared" si="1"/>
        <v>98743.81584247034</v>
      </c>
      <c r="AY39" s="541">
        <f t="shared" si="2"/>
        <v>80939.96882291482</v>
      </c>
      <c r="AZ39" s="548">
        <f t="shared" si="3"/>
        <v>116290.49801933573</v>
      </c>
      <c r="BB39" s="970" t="str">
        <f t="shared" si="4"/>
        <v>ACCEPT</v>
      </c>
      <c r="BC39" s="970" t="str">
        <f t="shared" si="5"/>
        <v>CHECK</v>
      </c>
    </row>
    <row r="40" spans="1:55" s="88" customFormat="1" ht="15" customHeight="1">
      <c r="A40" s="412" t="s">
        <v>226</v>
      </c>
      <c r="B40" s="1001" t="s">
        <v>250</v>
      </c>
      <c r="C40" s="566" t="s">
        <v>57</v>
      </c>
      <c r="D40" s="1034">
        <v>3.2755</v>
      </c>
      <c r="E40" s="1034">
        <v>208922.26</v>
      </c>
      <c r="F40" s="1034">
        <v>3.543</v>
      </c>
      <c r="G40" s="1034">
        <v>288856.911</v>
      </c>
      <c r="H40" s="1034">
        <v>4.932127</v>
      </c>
      <c r="I40" s="1034">
        <v>555693.14</v>
      </c>
      <c r="J40" s="1034">
        <v>3.179</v>
      </c>
      <c r="K40" s="1035">
        <v>478184.308</v>
      </c>
      <c r="L40" s="793"/>
      <c r="M40" s="794"/>
      <c r="N40" s="685"/>
      <c r="O40" s="686"/>
      <c r="P40" s="795"/>
      <c r="Q40" s="795"/>
      <c r="R40" s="795"/>
      <c r="S40" s="796"/>
      <c r="T40" s="797" t="s">
        <v>349</v>
      </c>
      <c r="U40" s="8" t="s">
        <v>349</v>
      </c>
      <c r="V40" s="8" t="s">
        <v>349</v>
      </c>
      <c r="W40" s="8" t="s">
        <v>349</v>
      </c>
      <c r="X40" s="797" t="s">
        <v>349</v>
      </c>
      <c r="Y40" s="8" t="s">
        <v>349</v>
      </c>
      <c r="Z40" s="8" t="s">
        <v>349</v>
      </c>
      <c r="AA40" s="798" t="s">
        <v>349</v>
      </c>
      <c r="AB40" s="2" t="s">
        <v>226</v>
      </c>
      <c r="AC40" s="190" t="s">
        <v>250</v>
      </c>
      <c r="AD40" s="188" t="s">
        <v>192</v>
      </c>
      <c r="AE40" s="883"/>
      <c r="AF40" s="883"/>
      <c r="AG40" s="883"/>
      <c r="AH40" s="883"/>
      <c r="AI40" s="883"/>
      <c r="AJ40" s="883"/>
      <c r="AK40" s="883"/>
      <c r="AL40" s="884"/>
      <c r="AT40" s="294" t="s">
        <v>226</v>
      </c>
      <c r="AU40" s="190" t="s">
        <v>250</v>
      </c>
      <c r="AV40" s="191" t="s">
        <v>141</v>
      </c>
      <c r="AW40" s="544">
        <f t="shared" si="0"/>
        <v>63783.318577316444</v>
      </c>
      <c r="AX40" s="544">
        <f t="shared" si="1"/>
        <v>81528.90516511431</v>
      </c>
      <c r="AY40" s="544">
        <f t="shared" si="2"/>
        <v>112668.05173508305</v>
      </c>
      <c r="AZ40" s="545">
        <f t="shared" si="3"/>
        <v>150419.72569990566</v>
      </c>
      <c r="BB40" s="970" t="str">
        <f t="shared" si="4"/>
        <v>ACCEPT</v>
      </c>
      <c r="BC40" s="970" t="str">
        <f t="shared" si="5"/>
        <v>CHECK</v>
      </c>
    </row>
    <row r="41" spans="1:55" s="88" customFormat="1" ht="15" customHeight="1">
      <c r="A41" s="412" t="s">
        <v>227</v>
      </c>
      <c r="B41" s="1001" t="s">
        <v>272</v>
      </c>
      <c r="C41" s="566" t="s">
        <v>57</v>
      </c>
      <c r="D41" s="1034">
        <v>0.583694</v>
      </c>
      <c r="E41" s="1034">
        <v>37346.25</v>
      </c>
      <c r="F41" s="1034">
        <v>0.756</v>
      </c>
      <c r="G41" s="1034">
        <v>130746.496</v>
      </c>
      <c r="H41" s="1034">
        <v>51.479202</v>
      </c>
      <c r="I41" s="1034">
        <v>4005476.91</v>
      </c>
      <c r="J41" s="1034">
        <v>32.861</v>
      </c>
      <c r="K41" s="1035">
        <v>3707397.347</v>
      </c>
      <c r="L41" s="793"/>
      <c r="M41" s="794"/>
      <c r="N41" s="685"/>
      <c r="O41" s="686"/>
      <c r="P41" s="795"/>
      <c r="Q41" s="795"/>
      <c r="R41" s="795"/>
      <c r="S41" s="796"/>
      <c r="T41" s="797" t="s">
        <v>349</v>
      </c>
      <c r="U41" s="8" t="s">
        <v>349</v>
      </c>
      <c r="V41" s="8" t="s">
        <v>349</v>
      </c>
      <c r="W41" s="8" t="s">
        <v>349</v>
      </c>
      <c r="X41" s="797" t="s">
        <v>349</v>
      </c>
      <c r="Y41" s="8" t="s">
        <v>349</v>
      </c>
      <c r="Z41" s="8" t="s">
        <v>349</v>
      </c>
      <c r="AA41" s="798" t="s">
        <v>349</v>
      </c>
      <c r="AB41" s="2" t="s">
        <v>227</v>
      </c>
      <c r="AC41" s="190" t="s">
        <v>272</v>
      </c>
      <c r="AD41" s="188" t="s">
        <v>192</v>
      </c>
      <c r="AE41" s="883"/>
      <c r="AF41" s="883"/>
      <c r="AG41" s="883"/>
      <c r="AH41" s="883"/>
      <c r="AI41" s="883"/>
      <c r="AJ41" s="883"/>
      <c r="AK41" s="883"/>
      <c r="AL41" s="884"/>
      <c r="AT41" s="294" t="s">
        <v>227</v>
      </c>
      <c r="AU41" s="190" t="s">
        <v>272</v>
      </c>
      <c r="AV41" s="191" t="s">
        <v>141</v>
      </c>
      <c r="AW41" s="544">
        <f t="shared" si="0"/>
        <v>63982.583339900695</v>
      </c>
      <c r="AX41" s="544">
        <f t="shared" si="1"/>
        <v>172945.1005291005</v>
      </c>
      <c r="AY41" s="544">
        <f t="shared" si="2"/>
        <v>77807.67289283156</v>
      </c>
      <c r="AZ41" s="545">
        <f t="shared" si="3"/>
        <v>112820.5881440005</v>
      </c>
      <c r="BB41" s="970" t="str">
        <f t="shared" si="4"/>
        <v>CHECK</v>
      </c>
      <c r="BC41" s="970" t="str">
        <f t="shared" si="5"/>
        <v>CHECK</v>
      </c>
    </row>
    <row r="42" spans="1:55" s="88" customFormat="1" ht="15" customHeight="1">
      <c r="A42" s="414" t="s">
        <v>228</v>
      </c>
      <c r="B42" s="1007" t="s">
        <v>92</v>
      </c>
      <c r="C42" s="567" t="s">
        <v>57</v>
      </c>
      <c r="D42" s="1034">
        <v>0.009666</v>
      </c>
      <c r="E42" s="1034">
        <v>21160.89</v>
      </c>
      <c r="F42" s="1034">
        <v>0.17</v>
      </c>
      <c r="G42" s="1034">
        <v>21682.706</v>
      </c>
      <c r="H42" s="1034">
        <v>0.005106</v>
      </c>
      <c r="I42" s="1034">
        <v>5174.44</v>
      </c>
      <c r="J42" s="1034">
        <v>0.059</v>
      </c>
      <c r="K42" s="1035">
        <v>12389.033</v>
      </c>
      <c r="L42" s="793"/>
      <c r="M42" s="794"/>
      <c r="N42" s="685"/>
      <c r="O42" s="686"/>
      <c r="P42" s="795"/>
      <c r="Q42" s="795"/>
      <c r="R42" s="795"/>
      <c r="S42" s="796"/>
      <c r="T42" s="797" t="s">
        <v>349</v>
      </c>
      <c r="U42" s="8" t="s">
        <v>349</v>
      </c>
      <c r="V42" s="8" t="s">
        <v>349</v>
      </c>
      <c r="W42" s="8" t="s">
        <v>349</v>
      </c>
      <c r="X42" s="797" t="s">
        <v>349</v>
      </c>
      <c r="Y42" s="8" t="s">
        <v>349</v>
      </c>
      <c r="Z42" s="8" t="s">
        <v>349</v>
      </c>
      <c r="AA42" s="798" t="s">
        <v>349</v>
      </c>
      <c r="AB42" s="3" t="s">
        <v>228</v>
      </c>
      <c r="AC42" s="196" t="s">
        <v>92</v>
      </c>
      <c r="AD42" s="188" t="s">
        <v>192</v>
      </c>
      <c r="AE42" s="889"/>
      <c r="AF42" s="889"/>
      <c r="AG42" s="889"/>
      <c r="AH42" s="889"/>
      <c r="AI42" s="889"/>
      <c r="AJ42" s="889"/>
      <c r="AK42" s="889"/>
      <c r="AL42" s="890"/>
      <c r="AT42" s="295" t="s">
        <v>228</v>
      </c>
      <c r="AU42" s="196" t="s">
        <v>92</v>
      </c>
      <c r="AV42" s="191" t="s">
        <v>141</v>
      </c>
      <c r="AW42" s="544">
        <f t="shared" si="0"/>
        <v>2189208.5661080074</v>
      </c>
      <c r="AX42" s="544">
        <f t="shared" si="1"/>
        <v>127545.32941176469</v>
      </c>
      <c r="AY42" s="544">
        <f t="shared" si="2"/>
        <v>1013403.8386212297</v>
      </c>
      <c r="AZ42" s="545">
        <f t="shared" si="3"/>
        <v>209983.61016949153</v>
      </c>
      <c r="BB42" s="970" t="str">
        <f t="shared" si="4"/>
        <v>CHECK</v>
      </c>
      <c r="BC42" s="970" t="str">
        <f t="shared" si="5"/>
        <v>CHECK</v>
      </c>
    </row>
    <row r="43" spans="1:55" s="356" customFormat="1" ht="15" customHeight="1">
      <c r="A43" s="411">
        <v>7</v>
      </c>
      <c r="B43" s="998" t="s">
        <v>252</v>
      </c>
      <c r="C43" s="569" t="s">
        <v>301</v>
      </c>
      <c r="D43" s="1032">
        <v>26.827664</v>
      </c>
      <c r="E43" s="1032">
        <v>4131497</v>
      </c>
      <c r="F43" s="1032">
        <v>28.842862</v>
      </c>
      <c r="G43" s="1032">
        <v>4734198.983</v>
      </c>
      <c r="H43" s="1032">
        <v>0.152296</v>
      </c>
      <c r="I43" s="1032">
        <v>61516.649999999994</v>
      </c>
      <c r="J43" s="1032">
        <v>0.135445</v>
      </c>
      <c r="K43" s="1033">
        <v>13031.372</v>
      </c>
      <c r="L43" s="800" t="s">
        <v>349</v>
      </c>
      <c r="M43" s="801" t="s">
        <v>349</v>
      </c>
      <c r="N43" s="802" t="s">
        <v>349</v>
      </c>
      <c r="O43" s="803" t="s">
        <v>349</v>
      </c>
      <c r="P43" s="804" t="s">
        <v>349</v>
      </c>
      <c r="Q43" s="804" t="s">
        <v>349</v>
      </c>
      <c r="R43" s="804" t="s">
        <v>349</v>
      </c>
      <c r="S43" s="805" t="s">
        <v>349</v>
      </c>
      <c r="T43" s="787" t="s">
        <v>349</v>
      </c>
      <c r="U43" s="662" t="s">
        <v>349</v>
      </c>
      <c r="V43" s="662" t="s">
        <v>349</v>
      </c>
      <c r="W43" s="662" t="s">
        <v>349</v>
      </c>
      <c r="X43" s="787" t="s">
        <v>349</v>
      </c>
      <c r="Y43" s="662" t="s">
        <v>349</v>
      </c>
      <c r="Z43" s="662" t="s">
        <v>349</v>
      </c>
      <c r="AA43" s="788" t="s">
        <v>349</v>
      </c>
      <c r="AB43" s="4">
        <v>7</v>
      </c>
      <c r="AC43" s="878" t="s">
        <v>252</v>
      </c>
      <c r="AD43" s="188" t="s">
        <v>301</v>
      </c>
      <c r="AE43" s="885">
        <v>0</v>
      </c>
      <c r="AF43" s="885">
        <v>0</v>
      </c>
      <c r="AG43" s="885">
        <v>0</v>
      </c>
      <c r="AH43" s="885">
        <v>0</v>
      </c>
      <c r="AI43" s="885">
        <v>0</v>
      </c>
      <c r="AJ43" s="885">
        <v>-3.637978807091713E-12</v>
      </c>
      <c r="AK43" s="885">
        <v>1.0001341524705151E-18</v>
      </c>
      <c r="AL43" s="886">
        <v>-9.023892744153272E-13</v>
      </c>
      <c r="AT43" s="297">
        <v>7</v>
      </c>
      <c r="AU43" s="878" t="s">
        <v>252</v>
      </c>
      <c r="AV43" s="185" t="s">
        <v>142</v>
      </c>
      <c r="AW43" s="541">
        <f t="shared" si="0"/>
        <v>154001.36963098988</v>
      </c>
      <c r="AX43" s="541">
        <f t="shared" si="1"/>
        <v>164137.62902585743</v>
      </c>
      <c r="AY43" s="541">
        <f t="shared" si="2"/>
        <v>403928.2055996218</v>
      </c>
      <c r="AZ43" s="548">
        <f t="shared" si="3"/>
        <v>96211.5397393776</v>
      </c>
      <c r="BB43" s="970" t="str">
        <f t="shared" si="4"/>
        <v>CHECK</v>
      </c>
      <c r="BC43" s="970" t="str">
        <f t="shared" si="5"/>
        <v>CHECK</v>
      </c>
    </row>
    <row r="44" spans="1:55" s="88" customFormat="1" ht="15" customHeight="1" thickBot="1">
      <c r="A44" s="412">
        <v>7.1</v>
      </c>
      <c r="B44" s="999" t="s">
        <v>251</v>
      </c>
      <c r="C44" s="570" t="s">
        <v>301</v>
      </c>
      <c r="D44" s="1034">
        <v>0</v>
      </c>
      <c r="E44" s="1034">
        <v>0</v>
      </c>
      <c r="F44" s="1034">
        <v>0</v>
      </c>
      <c r="G44" s="1034">
        <v>0</v>
      </c>
      <c r="H44" s="1034">
        <v>0</v>
      </c>
      <c r="I44" s="1034">
        <v>0</v>
      </c>
      <c r="J44" s="1034">
        <v>0</v>
      </c>
      <c r="K44" s="1035">
        <v>0</v>
      </c>
      <c r="L44" s="793"/>
      <c r="M44" s="794"/>
      <c r="N44" s="685"/>
      <c r="O44" s="686"/>
      <c r="P44" s="795"/>
      <c r="Q44" s="795"/>
      <c r="R44" s="795"/>
      <c r="S44" s="796"/>
      <c r="T44" s="797" t="s">
        <v>349</v>
      </c>
      <c r="U44" s="8" t="s">
        <v>349</v>
      </c>
      <c r="V44" s="8" t="s">
        <v>349</v>
      </c>
      <c r="W44" s="8" t="s">
        <v>349</v>
      </c>
      <c r="X44" s="797" t="s">
        <v>349</v>
      </c>
      <c r="Y44" s="8" t="s">
        <v>349</v>
      </c>
      <c r="Z44" s="8" t="s">
        <v>349</v>
      </c>
      <c r="AA44" s="798" t="s">
        <v>349</v>
      </c>
      <c r="AB44" s="4">
        <v>7.1</v>
      </c>
      <c r="AC44" s="195" t="s">
        <v>251</v>
      </c>
      <c r="AD44" s="188" t="s">
        <v>301</v>
      </c>
      <c r="AE44" s="883"/>
      <c r="AF44" s="883"/>
      <c r="AG44" s="883"/>
      <c r="AH44" s="883"/>
      <c r="AI44" s="883"/>
      <c r="AJ44" s="883"/>
      <c r="AK44" s="883"/>
      <c r="AL44" s="884"/>
      <c r="AT44" s="297">
        <v>7.1</v>
      </c>
      <c r="AU44" s="198" t="s">
        <v>251</v>
      </c>
      <c r="AV44" s="199" t="s">
        <v>142</v>
      </c>
      <c r="AW44" s="546">
        <f t="shared" si="0"/>
        <v>0</v>
      </c>
      <c r="AX44" s="546">
        <f t="shared" si="1"/>
        <v>0</v>
      </c>
      <c r="AY44" s="546">
        <f t="shared" si="2"/>
        <v>0</v>
      </c>
      <c r="AZ44" s="547">
        <f t="shared" si="3"/>
        <v>0</v>
      </c>
      <c r="BB44" s="970" t="str">
        <f t="shared" si="4"/>
        <v>ACCEPT</v>
      </c>
      <c r="BC44" s="970" t="str">
        <f t="shared" si="5"/>
        <v>ACCEPT</v>
      </c>
    </row>
    <row r="45" spans="1:55" s="88" customFormat="1" ht="15" customHeight="1" thickBot="1">
      <c r="A45" s="412">
        <v>7.2</v>
      </c>
      <c r="B45" s="999" t="s">
        <v>253</v>
      </c>
      <c r="C45" s="571" t="s">
        <v>301</v>
      </c>
      <c r="D45" s="1034">
        <v>0.006161</v>
      </c>
      <c r="E45" s="1034">
        <v>91989.94</v>
      </c>
      <c r="F45" s="1034">
        <v>0</v>
      </c>
      <c r="G45" s="1034">
        <v>0</v>
      </c>
      <c r="H45" s="1034">
        <v>0.002112</v>
      </c>
      <c r="I45" s="1034">
        <v>41281.67</v>
      </c>
      <c r="J45" s="1034">
        <v>0</v>
      </c>
      <c r="K45" s="1035">
        <v>0</v>
      </c>
      <c r="L45" s="793"/>
      <c r="M45" s="794"/>
      <c r="N45" s="685"/>
      <c r="O45" s="686"/>
      <c r="P45" s="795"/>
      <c r="Q45" s="795"/>
      <c r="R45" s="795"/>
      <c r="S45" s="796"/>
      <c r="T45" s="797" t="s">
        <v>349</v>
      </c>
      <c r="U45" s="8" t="s">
        <v>349</v>
      </c>
      <c r="V45" s="8" t="s">
        <v>349</v>
      </c>
      <c r="W45" s="8" t="s">
        <v>349</v>
      </c>
      <c r="X45" s="797" t="s">
        <v>349</v>
      </c>
      <c r="Y45" s="8" t="s">
        <v>349</v>
      </c>
      <c r="Z45" s="8" t="s">
        <v>349</v>
      </c>
      <c r="AA45" s="798" t="s">
        <v>349</v>
      </c>
      <c r="AB45" s="4">
        <v>7.2</v>
      </c>
      <c r="AC45" s="195" t="s">
        <v>253</v>
      </c>
      <c r="AD45" s="188" t="s">
        <v>301</v>
      </c>
      <c r="AE45" s="883"/>
      <c r="AF45" s="883"/>
      <c r="AG45" s="883"/>
      <c r="AH45" s="883"/>
      <c r="AI45" s="883"/>
      <c r="AJ45" s="883"/>
      <c r="AK45" s="883"/>
      <c r="AL45" s="884"/>
      <c r="AT45" s="297">
        <v>7.2</v>
      </c>
      <c r="AU45" s="198" t="s">
        <v>253</v>
      </c>
      <c r="AV45" s="200" t="s">
        <v>142</v>
      </c>
      <c r="AW45" s="549">
        <f t="shared" si="0"/>
        <v>14931007.953254342</v>
      </c>
      <c r="AX45" s="549">
        <f t="shared" si="1"/>
        <v>0</v>
      </c>
      <c r="AY45" s="549">
        <f t="shared" si="2"/>
        <v>19546245.265151512</v>
      </c>
      <c r="AZ45" s="550">
        <f t="shared" si="3"/>
        <v>0</v>
      </c>
      <c r="BB45" s="970" t="str">
        <f t="shared" si="4"/>
        <v>CHECK</v>
      </c>
      <c r="BC45" s="970" t="str">
        <f t="shared" si="5"/>
        <v>ACCEPT</v>
      </c>
    </row>
    <row r="46" spans="1:55" s="356" customFormat="1" ht="15" customHeight="1">
      <c r="A46" s="411">
        <v>7.3</v>
      </c>
      <c r="B46" s="1000" t="s">
        <v>254</v>
      </c>
      <c r="C46" s="892" t="s">
        <v>301</v>
      </c>
      <c r="D46" s="1032">
        <v>26.821503</v>
      </c>
      <c r="E46" s="1032">
        <v>4039507.06</v>
      </c>
      <c r="F46" s="1032">
        <v>28.842862</v>
      </c>
      <c r="G46" s="1032">
        <v>4734198.983</v>
      </c>
      <c r="H46" s="1032">
        <v>0.15018399999999998</v>
      </c>
      <c r="I46" s="1032">
        <v>20234.98</v>
      </c>
      <c r="J46" s="1032">
        <v>0.135444</v>
      </c>
      <c r="K46" s="1033">
        <v>12998.805</v>
      </c>
      <c r="L46" s="800" t="s">
        <v>349</v>
      </c>
      <c r="M46" s="801" t="s">
        <v>349</v>
      </c>
      <c r="N46" s="802" t="s">
        <v>349</v>
      </c>
      <c r="O46" s="803" t="s">
        <v>349</v>
      </c>
      <c r="P46" s="804" t="s">
        <v>349</v>
      </c>
      <c r="Q46" s="804" t="s">
        <v>349</v>
      </c>
      <c r="R46" s="804" t="s">
        <v>349</v>
      </c>
      <c r="S46" s="805" t="s">
        <v>349</v>
      </c>
      <c r="T46" s="787" t="s">
        <v>349</v>
      </c>
      <c r="U46" s="662" t="s">
        <v>349</v>
      </c>
      <c r="V46" s="662" t="s">
        <v>349</v>
      </c>
      <c r="W46" s="662" t="s">
        <v>349</v>
      </c>
      <c r="X46" s="787" t="s">
        <v>349</v>
      </c>
      <c r="Y46" s="662" t="s">
        <v>349</v>
      </c>
      <c r="Z46" s="662" t="s">
        <v>349</v>
      </c>
      <c r="AA46" s="788" t="s">
        <v>349</v>
      </c>
      <c r="AB46" s="4">
        <v>7.3</v>
      </c>
      <c r="AC46" s="195" t="s">
        <v>254</v>
      </c>
      <c r="AD46" s="188" t="s">
        <v>301</v>
      </c>
      <c r="AE46" s="885">
        <v>0</v>
      </c>
      <c r="AF46" s="885">
        <v>0</v>
      </c>
      <c r="AG46" s="885">
        <v>0</v>
      </c>
      <c r="AH46" s="885">
        <v>0</v>
      </c>
      <c r="AI46" s="885">
        <v>0</v>
      </c>
      <c r="AJ46" s="885">
        <v>0</v>
      </c>
      <c r="AK46" s="885">
        <v>0</v>
      </c>
      <c r="AL46" s="886">
        <v>0</v>
      </c>
      <c r="AT46" s="297">
        <v>7.3</v>
      </c>
      <c r="AU46" s="195" t="s">
        <v>254</v>
      </c>
      <c r="AV46" s="201" t="s">
        <v>142</v>
      </c>
      <c r="AW46" s="541">
        <f t="shared" si="0"/>
        <v>150607.0357056426</v>
      </c>
      <c r="AX46" s="541">
        <f t="shared" si="1"/>
        <v>164137.62902585743</v>
      </c>
      <c r="AY46" s="541">
        <f t="shared" si="2"/>
        <v>134734.5922335269</v>
      </c>
      <c r="AZ46" s="548">
        <f t="shared" si="3"/>
        <v>95971.80384513157</v>
      </c>
      <c r="BB46" s="970" t="str">
        <f t="shared" si="4"/>
        <v>ACCEPT</v>
      </c>
      <c r="BC46" s="970" t="str">
        <f t="shared" si="5"/>
        <v>CHECK</v>
      </c>
    </row>
    <row r="47" spans="1:55" s="88" customFormat="1" ht="15" customHeight="1">
      <c r="A47" s="412" t="s">
        <v>229</v>
      </c>
      <c r="B47" s="1001" t="s">
        <v>261</v>
      </c>
      <c r="C47" s="567" t="s">
        <v>301</v>
      </c>
      <c r="D47" s="1034">
        <v>0</v>
      </c>
      <c r="E47" s="1034">
        <v>0</v>
      </c>
      <c r="F47" s="1034">
        <v>0</v>
      </c>
      <c r="G47" s="1034">
        <v>0</v>
      </c>
      <c r="H47" s="1034">
        <v>0</v>
      </c>
      <c r="I47" s="1034">
        <v>0</v>
      </c>
      <c r="J47" s="1034">
        <v>0</v>
      </c>
      <c r="K47" s="1035">
        <v>0</v>
      </c>
      <c r="L47" s="793"/>
      <c r="M47" s="794"/>
      <c r="N47" s="685"/>
      <c r="O47" s="686"/>
      <c r="P47" s="795"/>
      <c r="Q47" s="795"/>
      <c r="R47" s="795"/>
      <c r="S47" s="796"/>
      <c r="T47" s="797" t="s">
        <v>349</v>
      </c>
      <c r="U47" s="8" t="s">
        <v>349</v>
      </c>
      <c r="V47" s="8" t="s">
        <v>349</v>
      </c>
      <c r="W47" s="8" t="s">
        <v>349</v>
      </c>
      <c r="X47" s="797" t="s">
        <v>349</v>
      </c>
      <c r="Y47" s="8" t="s">
        <v>349</v>
      </c>
      <c r="Z47" s="8" t="s">
        <v>349</v>
      </c>
      <c r="AA47" s="798" t="s">
        <v>349</v>
      </c>
      <c r="AB47" s="4" t="s">
        <v>229</v>
      </c>
      <c r="AC47" s="190" t="s">
        <v>261</v>
      </c>
      <c r="AD47" s="188" t="s">
        <v>301</v>
      </c>
      <c r="AE47" s="883"/>
      <c r="AF47" s="883"/>
      <c r="AG47" s="883"/>
      <c r="AH47" s="883"/>
      <c r="AI47" s="883"/>
      <c r="AJ47" s="883"/>
      <c r="AK47" s="883"/>
      <c r="AL47" s="884"/>
      <c r="AT47" s="297" t="s">
        <v>229</v>
      </c>
      <c r="AU47" s="190" t="s">
        <v>261</v>
      </c>
      <c r="AV47" s="193" t="s">
        <v>142</v>
      </c>
      <c r="AW47" s="544">
        <f t="shared" si="0"/>
        <v>0</v>
      </c>
      <c r="AX47" s="544">
        <f t="shared" si="1"/>
        <v>0</v>
      </c>
      <c r="AY47" s="544">
        <f t="shared" si="2"/>
        <v>0</v>
      </c>
      <c r="AZ47" s="545">
        <f t="shared" si="3"/>
        <v>0</v>
      </c>
      <c r="BB47" s="970" t="str">
        <f t="shared" si="4"/>
        <v>ACCEPT</v>
      </c>
      <c r="BC47" s="970" t="str">
        <f t="shared" si="5"/>
        <v>ACCEPT</v>
      </c>
    </row>
    <row r="48" spans="1:55" s="88" customFormat="1" ht="15" customHeight="1">
      <c r="A48" s="412" t="s">
        <v>230</v>
      </c>
      <c r="B48" s="1001" t="s">
        <v>255</v>
      </c>
      <c r="C48" s="567" t="s">
        <v>301</v>
      </c>
      <c r="D48" s="1034">
        <v>26.821503</v>
      </c>
      <c r="E48" s="1034">
        <v>4039507.06</v>
      </c>
      <c r="F48" s="1034">
        <v>28.842862</v>
      </c>
      <c r="G48" s="1034">
        <v>4734198.983</v>
      </c>
      <c r="H48" s="1034">
        <v>0.049484</v>
      </c>
      <c r="I48" s="1034">
        <v>9490.92</v>
      </c>
      <c r="J48" s="1034">
        <v>0.0236</v>
      </c>
      <c r="K48" s="1035">
        <v>3591.2</v>
      </c>
      <c r="L48" s="793"/>
      <c r="M48" s="794"/>
      <c r="N48" s="685"/>
      <c r="O48" s="686"/>
      <c r="P48" s="795"/>
      <c r="Q48" s="795"/>
      <c r="R48" s="795"/>
      <c r="S48" s="796"/>
      <c r="T48" s="797" t="s">
        <v>349</v>
      </c>
      <c r="U48" s="8" t="s">
        <v>349</v>
      </c>
      <c r="V48" s="8" t="s">
        <v>349</v>
      </c>
      <c r="W48" s="8" t="s">
        <v>349</v>
      </c>
      <c r="X48" s="797" t="s">
        <v>349</v>
      </c>
      <c r="Y48" s="8" t="s">
        <v>349</v>
      </c>
      <c r="Z48" s="8" t="s">
        <v>349</v>
      </c>
      <c r="AA48" s="798" t="s">
        <v>349</v>
      </c>
      <c r="AB48" s="4" t="s">
        <v>230</v>
      </c>
      <c r="AC48" s="190" t="s">
        <v>255</v>
      </c>
      <c r="AD48" s="188" t="s">
        <v>301</v>
      </c>
      <c r="AE48" s="883"/>
      <c r="AF48" s="883"/>
      <c r="AG48" s="883"/>
      <c r="AH48" s="883"/>
      <c r="AI48" s="883"/>
      <c r="AJ48" s="883"/>
      <c r="AK48" s="883"/>
      <c r="AL48" s="884"/>
      <c r="AT48" s="297" t="s">
        <v>230</v>
      </c>
      <c r="AU48" s="190" t="s">
        <v>255</v>
      </c>
      <c r="AV48" s="193" t="s">
        <v>142</v>
      </c>
      <c r="AW48" s="544">
        <f t="shared" si="0"/>
        <v>150607.0357056426</v>
      </c>
      <c r="AX48" s="544">
        <f t="shared" si="1"/>
        <v>164137.62902585743</v>
      </c>
      <c r="AY48" s="544">
        <f t="shared" si="2"/>
        <v>191797.75280898876</v>
      </c>
      <c r="AZ48" s="545">
        <f t="shared" si="3"/>
        <v>152169.4915254237</v>
      </c>
      <c r="BB48" s="970" t="str">
        <f t="shared" si="4"/>
        <v>ACCEPT</v>
      </c>
      <c r="BC48" s="970" t="str">
        <f t="shared" si="5"/>
        <v>CHECK</v>
      </c>
    </row>
    <row r="49" spans="1:55" s="88" customFormat="1" ht="15" customHeight="1">
      <c r="A49" s="412" t="s">
        <v>231</v>
      </c>
      <c r="B49" s="1001" t="s">
        <v>262</v>
      </c>
      <c r="C49" s="567" t="s">
        <v>301</v>
      </c>
      <c r="D49" s="1034">
        <v>0</v>
      </c>
      <c r="E49" s="1034">
        <v>0</v>
      </c>
      <c r="F49" s="1034">
        <v>0</v>
      </c>
      <c r="G49" s="1034">
        <v>0</v>
      </c>
      <c r="H49" s="1034">
        <v>0</v>
      </c>
      <c r="I49" s="1034">
        <v>0</v>
      </c>
      <c r="J49" s="1034">
        <v>0</v>
      </c>
      <c r="K49" s="1035">
        <v>0</v>
      </c>
      <c r="L49" s="793"/>
      <c r="M49" s="794"/>
      <c r="N49" s="685"/>
      <c r="O49" s="686"/>
      <c r="P49" s="795"/>
      <c r="Q49" s="795"/>
      <c r="R49" s="795"/>
      <c r="S49" s="796"/>
      <c r="T49" s="797" t="s">
        <v>349</v>
      </c>
      <c r="U49" s="8" t="s">
        <v>349</v>
      </c>
      <c r="V49" s="8" t="s">
        <v>349</v>
      </c>
      <c r="W49" s="8" t="s">
        <v>349</v>
      </c>
      <c r="X49" s="797" t="s">
        <v>349</v>
      </c>
      <c r="Y49" s="8" t="s">
        <v>349</v>
      </c>
      <c r="Z49" s="8" t="s">
        <v>349</v>
      </c>
      <c r="AA49" s="798" t="s">
        <v>349</v>
      </c>
      <c r="AB49" s="4" t="s">
        <v>231</v>
      </c>
      <c r="AC49" s="190" t="s">
        <v>262</v>
      </c>
      <c r="AD49" s="188" t="s">
        <v>301</v>
      </c>
      <c r="AE49" s="883"/>
      <c r="AF49" s="883"/>
      <c r="AG49" s="883"/>
      <c r="AH49" s="883"/>
      <c r="AI49" s="883"/>
      <c r="AJ49" s="883"/>
      <c r="AK49" s="883"/>
      <c r="AL49" s="884"/>
      <c r="AT49" s="297" t="s">
        <v>231</v>
      </c>
      <c r="AU49" s="190" t="s">
        <v>262</v>
      </c>
      <c r="AV49" s="193" t="s">
        <v>142</v>
      </c>
      <c r="AW49" s="544">
        <f t="shared" si="0"/>
        <v>0</v>
      </c>
      <c r="AX49" s="544">
        <f t="shared" si="1"/>
        <v>0</v>
      </c>
      <c r="AY49" s="544">
        <f t="shared" si="2"/>
        <v>0</v>
      </c>
      <c r="AZ49" s="545">
        <f t="shared" si="3"/>
        <v>0</v>
      </c>
      <c r="BB49" s="970" t="str">
        <f t="shared" si="4"/>
        <v>ACCEPT</v>
      </c>
      <c r="BC49" s="970" t="str">
        <f t="shared" si="5"/>
        <v>ACCEPT</v>
      </c>
    </row>
    <row r="50" spans="1:55" s="88" customFormat="1" ht="15" customHeight="1" thickBot="1">
      <c r="A50" s="412" t="s">
        <v>232</v>
      </c>
      <c r="B50" s="1011" t="s">
        <v>256</v>
      </c>
      <c r="C50" s="564" t="s">
        <v>301</v>
      </c>
      <c r="D50" s="1034">
        <v>0</v>
      </c>
      <c r="E50" s="1034">
        <v>0</v>
      </c>
      <c r="F50" s="1034">
        <v>0</v>
      </c>
      <c r="G50" s="1034">
        <v>0</v>
      </c>
      <c r="H50" s="1034">
        <v>0.1007</v>
      </c>
      <c r="I50" s="1034">
        <v>10744.06</v>
      </c>
      <c r="J50" s="1034">
        <v>0.111844</v>
      </c>
      <c r="K50" s="1035">
        <v>9407.605</v>
      </c>
      <c r="L50" s="793"/>
      <c r="M50" s="794"/>
      <c r="N50" s="685"/>
      <c r="O50" s="686"/>
      <c r="P50" s="795"/>
      <c r="Q50" s="795"/>
      <c r="R50" s="795"/>
      <c r="S50" s="796"/>
      <c r="T50" s="797" t="s">
        <v>349</v>
      </c>
      <c r="U50" s="8" t="s">
        <v>349</v>
      </c>
      <c r="V50" s="8" t="s">
        <v>349</v>
      </c>
      <c r="W50" s="8" t="s">
        <v>349</v>
      </c>
      <c r="X50" s="797" t="s">
        <v>349</v>
      </c>
      <c r="Y50" s="8" t="s">
        <v>349</v>
      </c>
      <c r="Z50" s="8" t="s">
        <v>349</v>
      </c>
      <c r="AA50" s="798" t="s">
        <v>349</v>
      </c>
      <c r="AB50" s="4" t="s">
        <v>232</v>
      </c>
      <c r="AC50" s="190" t="s">
        <v>256</v>
      </c>
      <c r="AD50" s="188" t="s">
        <v>301</v>
      </c>
      <c r="AE50" s="883"/>
      <c r="AF50" s="883"/>
      <c r="AG50" s="883"/>
      <c r="AH50" s="883"/>
      <c r="AI50" s="883"/>
      <c r="AJ50" s="883"/>
      <c r="AK50" s="883"/>
      <c r="AL50" s="884"/>
      <c r="AT50" s="297" t="s">
        <v>232</v>
      </c>
      <c r="AU50" s="202" t="s">
        <v>256</v>
      </c>
      <c r="AV50" s="187" t="s">
        <v>142</v>
      </c>
      <c r="AW50" s="546">
        <f t="shared" si="0"/>
        <v>0</v>
      </c>
      <c r="AX50" s="546">
        <f t="shared" si="1"/>
        <v>0</v>
      </c>
      <c r="AY50" s="546">
        <f t="shared" si="2"/>
        <v>106693.74379344587</v>
      </c>
      <c r="AZ50" s="547">
        <f t="shared" si="3"/>
        <v>84113.63148671364</v>
      </c>
      <c r="BB50" s="970" t="str">
        <f t="shared" si="4"/>
        <v>CHECK</v>
      </c>
      <c r="BC50" s="970" t="str">
        <f t="shared" si="5"/>
        <v>CHECK</v>
      </c>
    </row>
    <row r="51" spans="1:55" s="88" customFormat="1" ht="15" customHeight="1">
      <c r="A51" s="414">
        <v>7.4</v>
      </c>
      <c r="B51" s="1012" t="s">
        <v>257</v>
      </c>
      <c r="C51" s="562" t="s">
        <v>301</v>
      </c>
      <c r="D51" s="1034">
        <v>0</v>
      </c>
      <c r="E51" s="1034">
        <v>0</v>
      </c>
      <c r="F51" s="1034">
        <v>0</v>
      </c>
      <c r="G51" s="1034">
        <v>0</v>
      </c>
      <c r="H51" s="1034">
        <v>0</v>
      </c>
      <c r="I51" s="1034">
        <v>0</v>
      </c>
      <c r="J51" s="1034">
        <v>1E-06</v>
      </c>
      <c r="K51" s="1035">
        <v>32.567</v>
      </c>
      <c r="L51" s="793"/>
      <c r="M51" s="794"/>
      <c r="N51" s="685"/>
      <c r="O51" s="686"/>
      <c r="P51" s="795"/>
      <c r="Q51" s="795"/>
      <c r="R51" s="795"/>
      <c r="S51" s="796"/>
      <c r="T51" s="797" t="s">
        <v>349</v>
      </c>
      <c r="U51" s="8" t="s">
        <v>349</v>
      </c>
      <c r="V51" s="8" t="s">
        <v>349</v>
      </c>
      <c r="W51" s="8" t="s">
        <v>349</v>
      </c>
      <c r="X51" s="797" t="s">
        <v>349</v>
      </c>
      <c r="Y51" s="8" t="s">
        <v>349</v>
      </c>
      <c r="Z51" s="8" t="s">
        <v>349</v>
      </c>
      <c r="AA51" s="798" t="s">
        <v>349</v>
      </c>
      <c r="AB51" s="4">
        <v>7.4</v>
      </c>
      <c r="AC51" s="195" t="s">
        <v>257</v>
      </c>
      <c r="AD51" s="188" t="s">
        <v>301</v>
      </c>
      <c r="AE51" s="889"/>
      <c r="AF51" s="889"/>
      <c r="AG51" s="889"/>
      <c r="AH51" s="889"/>
      <c r="AI51" s="889"/>
      <c r="AJ51" s="889"/>
      <c r="AK51" s="889"/>
      <c r="AL51" s="890"/>
      <c r="AT51" s="298">
        <v>7.4</v>
      </c>
      <c r="AU51" s="203" t="s">
        <v>257</v>
      </c>
      <c r="AV51" s="185" t="s">
        <v>142</v>
      </c>
      <c r="AW51" s="541">
        <f t="shared" si="0"/>
        <v>0</v>
      </c>
      <c r="AX51" s="541">
        <f t="shared" si="1"/>
        <v>0</v>
      </c>
      <c r="AY51" s="541">
        <f t="shared" si="2"/>
        <v>0</v>
      </c>
      <c r="AZ51" s="548">
        <f t="shared" si="3"/>
        <v>32567000</v>
      </c>
      <c r="BB51" s="970" t="str">
        <f t="shared" si="4"/>
        <v>ACCEPT</v>
      </c>
      <c r="BC51" s="970" t="str">
        <f t="shared" si="5"/>
        <v>CHECK</v>
      </c>
    </row>
    <row r="52" spans="1:55" s="356" customFormat="1" ht="15" customHeight="1">
      <c r="A52" s="411">
        <v>8</v>
      </c>
      <c r="B52" s="998" t="s">
        <v>268</v>
      </c>
      <c r="C52" s="569" t="s">
        <v>301</v>
      </c>
      <c r="D52" s="1032">
        <v>0.056494</v>
      </c>
      <c r="E52" s="1032">
        <v>26465.17</v>
      </c>
      <c r="F52" s="1032">
        <v>0.078327</v>
      </c>
      <c r="G52" s="1032">
        <v>36584.261</v>
      </c>
      <c r="H52" s="1032">
        <v>0.11420000000000001</v>
      </c>
      <c r="I52" s="1032">
        <v>16532.57</v>
      </c>
      <c r="J52" s="1032">
        <v>0</v>
      </c>
      <c r="K52" s="1033">
        <v>0</v>
      </c>
      <c r="L52" s="800" t="s">
        <v>349</v>
      </c>
      <c r="M52" s="801" t="s">
        <v>349</v>
      </c>
      <c r="N52" s="802" t="s">
        <v>349</v>
      </c>
      <c r="O52" s="803" t="s">
        <v>349</v>
      </c>
      <c r="P52" s="804" t="s">
        <v>349</v>
      </c>
      <c r="Q52" s="804" t="s">
        <v>349</v>
      </c>
      <c r="R52" s="804" t="s">
        <v>349</v>
      </c>
      <c r="S52" s="805" t="s">
        <v>349</v>
      </c>
      <c r="T52" s="787" t="s">
        <v>349</v>
      </c>
      <c r="U52" s="662" t="s">
        <v>349</v>
      </c>
      <c r="V52" s="662" t="s">
        <v>349</v>
      </c>
      <c r="W52" s="662" t="s">
        <v>349</v>
      </c>
      <c r="X52" s="787" t="s">
        <v>349</v>
      </c>
      <c r="Y52" s="662" t="s">
        <v>349</v>
      </c>
      <c r="Z52" s="662" t="s">
        <v>349</v>
      </c>
      <c r="AA52" s="788" t="s">
        <v>349</v>
      </c>
      <c r="AB52" s="831">
        <v>8</v>
      </c>
      <c r="AC52" s="682" t="s">
        <v>268</v>
      </c>
      <c r="AD52" s="188" t="s">
        <v>301</v>
      </c>
      <c r="AE52" s="885">
        <v>1.5178830414797062E-18</v>
      </c>
      <c r="AF52" s="885">
        <v>-4.334310688136611E-13</v>
      </c>
      <c r="AG52" s="885">
        <v>0</v>
      </c>
      <c r="AH52" s="885">
        <v>-1.2505552149377763E-12</v>
      </c>
      <c r="AI52" s="885">
        <v>0</v>
      </c>
      <c r="AJ52" s="885">
        <v>0</v>
      </c>
      <c r="AK52" s="885">
        <v>0</v>
      </c>
      <c r="AL52" s="886">
        <v>0</v>
      </c>
      <c r="AT52" s="297">
        <v>8</v>
      </c>
      <c r="AU52" s="878" t="s">
        <v>268</v>
      </c>
      <c r="AV52" s="185" t="s">
        <v>142</v>
      </c>
      <c r="AW52" s="541">
        <f t="shared" si="0"/>
        <v>468459.83644280804</v>
      </c>
      <c r="AX52" s="541">
        <f t="shared" si="1"/>
        <v>467070.8823266562</v>
      </c>
      <c r="AY52" s="541">
        <f t="shared" si="2"/>
        <v>144768.56392294218</v>
      </c>
      <c r="AZ52" s="548">
        <f t="shared" si="3"/>
        <v>0</v>
      </c>
      <c r="BB52" s="970" t="str">
        <f t="shared" si="4"/>
        <v>CHECK</v>
      </c>
      <c r="BC52" s="970" t="str">
        <f t="shared" si="5"/>
        <v>ACCEPT</v>
      </c>
    </row>
    <row r="53" spans="1:55" s="88" customFormat="1" ht="15" customHeight="1">
      <c r="A53" s="412">
        <v>8.1</v>
      </c>
      <c r="B53" s="1006" t="s">
        <v>287</v>
      </c>
      <c r="C53" s="567" t="s">
        <v>301</v>
      </c>
      <c r="D53" s="1034">
        <v>0.055986</v>
      </c>
      <c r="E53" s="1034">
        <v>26407.69</v>
      </c>
      <c r="F53" s="1034">
        <v>0.071363</v>
      </c>
      <c r="G53" s="1034">
        <v>35569.053</v>
      </c>
      <c r="H53" s="1034">
        <v>0.004</v>
      </c>
      <c r="I53" s="1034">
        <v>2441.49</v>
      </c>
      <c r="J53" s="1034">
        <v>0</v>
      </c>
      <c r="K53" s="1035">
        <v>0</v>
      </c>
      <c r="L53" s="793"/>
      <c r="M53" s="794"/>
      <c r="N53" s="685"/>
      <c r="O53" s="686"/>
      <c r="P53" s="795"/>
      <c r="Q53" s="795"/>
      <c r="R53" s="795"/>
      <c r="S53" s="796"/>
      <c r="T53" s="797" t="s">
        <v>349</v>
      </c>
      <c r="U53" s="8" t="s">
        <v>349</v>
      </c>
      <c r="V53" s="8" t="s">
        <v>349</v>
      </c>
      <c r="W53" s="8" t="s">
        <v>349</v>
      </c>
      <c r="X53" s="797" t="s">
        <v>349</v>
      </c>
      <c r="Y53" s="8" t="s">
        <v>349</v>
      </c>
      <c r="Z53" s="8" t="s">
        <v>349</v>
      </c>
      <c r="AA53" s="798" t="s">
        <v>349</v>
      </c>
      <c r="AB53" s="2">
        <v>8.1</v>
      </c>
      <c r="AC53" s="195" t="s">
        <v>287</v>
      </c>
      <c r="AD53" s="188" t="s">
        <v>301</v>
      </c>
      <c r="AE53" s="883"/>
      <c r="AF53" s="883"/>
      <c r="AG53" s="883"/>
      <c r="AH53" s="883"/>
      <c r="AI53" s="883"/>
      <c r="AJ53" s="883"/>
      <c r="AK53" s="883"/>
      <c r="AL53" s="884"/>
      <c r="AT53" s="294">
        <v>8.1</v>
      </c>
      <c r="AU53" s="195" t="s">
        <v>287</v>
      </c>
      <c r="AV53" s="193" t="s">
        <v>142</v>
      </c>
      <c r="AW53" s="544">
        <f t="shared" si="0"/>
        <v>471683.8138105955</v>
      </c>
      <c r="AX53" s="544">
        <f t="shared" si="1"/>
        <v>498424.29550327203</v>
      </c>
      <c r="AY53" s="544">
        <f t="shared" si="2"/>
        <v>610372.4999999999</v>
      </c>
      <c r="AZ53" s="545">
        <f t="shared" si="3"/>
        <v>0</v>
      </c>
      <c r="BB53" s="970" t="str">
        <f t="shared" si="4"/>
        <v>ACCEPT</v>
      </c>
      <c r="BC53" s="970" t="str">
        <f t="shared" si="5"/>
        <v>ACCEPT</v>
      </c>
    </row>
    <row r="54" spans="1:55" s="88" customFormat="1" ht="15" customHeight="1">
      <c r="A54" s="414">
        <v>8.2</v>
      </c>
      <c r="B54" s="1012" t="s">
        <v>270</v>
      </c>
      <c r="C54" s="567" t="s">
        <v>301</v>
      </c>
      <c r="D54" s="1034">
        <v>0.000508</v>
      </c>
      <c r="E54" s="1034">
        <v>57.48</v>
      </c>
      <c r="F54" s="1034">
        <v>0.006964</v>
      </c>
      <c r="G54" s="1034">
        <v>1015.208</v>
      </c>
      <c r="H54" s="1034">
        <v>0.1102</v>
      </c>
      <c r="I54" s="1034">
        <v>14091.08</v>
      </c>
      <c r="J54" s="1034">
        <v>0</v>
      </c>
      <c r="K54" s="1035">
        <v>0</v>
      </c>
      <c r="L54" s="793"/>
      <c r="M54" s="794"/>
      <c r="N54" s="685"/>
      <c r="O54" s="686"/>
      <c r="P54" s="795"/>
      <c r="Q54" s="795"/>
      <c r="R54" s="795"/>
      <c r="S54" s="796"/>
      <c r="T54" s="797" t="s">
        <v>349</v>
      </c>
      <c r="U54" s="8" t="s">
        <v>349</v>
      </c>
      <c r="V54" s="8" t="s">
        <v>349</v>
      </c>
      <c r="W54" s="8" t="s">
        <v>349</v>
      </c>
      <c r="X54" s="797" t="s">
        <v>349</v>
      </c>
      <c r="Y54" s="8" t="s">
        <v>349</v>
      </c>
      <c r="Z54" s="8" t="s">
        <v>349</v>
      </c>
      <c r="AA54" s="798" t="s">
        <v>349</v>
      </c>
      <c r="AB54" s="3">
        <v>8.2</v>
      </c>
      <c r="AC54" s="203" t="s">
        <v>270</v>
      </c>
      <c r="AD54" s="188" t="s">
        <v>301</v>
      </c>
      <c r="AE54" s="883"/>
      <c r="AF54" s="883"/>
      <c r="AG54" s="883"/>
      <c r="AH54" s="883"/>
      <c r="AI54" s="883"/>
      <c r="AJ54" s="883"/>
      <c r="AK54" s="883"/>
      <c r="AL54" s="884"/>
      <c r="AT54" s="295">
        <v>8.2</v>
      </c>
      <c r="AU54" s="203" t="s">
        <v>270</v>
      </c>
      <c r="AV54" s="193" t="s">
        <v>142</v>
      </c>
      <c r="AW54" s="544">
        <f t="shared" si="0"/>
        <v>113149.6062992126</v>
      </c>
      <c r="AX54" s="544">
        <f t="shared" si="1"/>
        <v>145779.437105112</v>
      </c>
      <c r="AY54" s="544">
        <f t="shared" si="2"/>
        <v>127868.23956442831</v>
      </c>
      <c r="AZ54" s="545">
        <f t="shared" si="3"/>
        <v>0</v>
      </c>
      <c r="BB54" s="970" t="str">
        <f t="shared" si="4"/>
        <v>ACCEPT</v>
      </c>
      <c r="BC54" s="970" t="str">
        <f t="shared" si="5"/>
        <v>ACCEPT</v>
      </c>
    </row>
    <row r="55" spans="1:55" s="88" customFormat="1" ht="15" customHeight="1">
      <c r="A55" s="887">
        <v>9</v>
      </c>
      <c r="B55" s="1003" t="s">
        <v>258</v>
      </c>
      <c r="C55" s="567" t="s">
        <v>301</v>
      </c>
      <c r="D55" s="1034">
        <v>24.601279</v>
      </c>
      <c r="E55" s="1034">
        <v>1009487.04</v>
      </c>
      <c r="F55" s="1034">
        <v>25.779876</v>
      </c>
      <c r="G55" s="1034">
        <v>1080249.413</v>
      </c>
      <c r="H55" s="1034">
        <v>24.96346</v>
      </c>
      <c r="I55" s="1034">
        <v>1153005.71</v>
      </c>
      <c r="J55" s="1034">
        <v>37.778913</v>
      </c>
      <c r="K55" s="1035">
        <v>1631292.888</v>
      </c>
      <c r="L55" s="793"/>
      <c r="M55" s="794"/>
      <c r="N55" s="685"/>
      <c r="O55" s="686"/>
      <c r="P55" s="795"/>
      <c r="Q55" s="795"/>
      <c r="R55" s="795"/>
      <c r="S55" s="796"/>
      <c r="T55" s="797" t="s">
        <v>349</v>
      </c>
      <c r="U55" s="8" t="s">
        <v>349</v>
      </c>
      <c r="V55" s="8" t="s">
        <v>349</v>
      </c>
      <c r="W55" s="8" t="s">
        <v>349</v>
      </c>
      <c r="X55" s="797" t="s">
        <v>349</v>
      </c>
      <c r="Y55" s="8" t="s">
        <v>349</v>
      </c>
      <c r="Z55" s="8" t="s">
        <v>349</v>
      </c>
      <c r="AA55" s="798" t="s">
        <v>349</v>
      </c>
      <c r="AB55" s="816">
        <v>9</v>
      </c>
      <c r="AC55" s="683" t="s">
        <v>258</v>
      </c>
      <c r="AD55" s="188" t="s">
        <v>301</v>
      </c>
      <c r="AE55" s="889"/>
      <c r="AF55" s="889"/>
      <c r="AG55" s="889"/>
      <c r="AH55" s="889"/>
      <c r="AI55" s="889"/>
      <c r="AJ55" s="889"/>
      <c r="AK55" s="889"/>
      <c r="AL55" s="890"/>
      <c r="AT55" s="814">
        <v>9</v>
      </c>
      <c r="AU55" s="681" t="s">
        <v>258</v>
      </c>
      <c r="AV55" s="193" t="s">
        <v>142</v>
      </c>
      <c r="AW55" s="544">
        <f t="shared" si="0"/>
        <v>41033.925106088995</v>
      </c>
      <c r="AX55" s="544">
        <f t="shared" si="1"/>
        <v>41902.81648367897</v>
      </c>
      <c r="AY55" s="544">
        <f t="shared" si="2"/>
        <v>46187.73639551568</v>
      </c>
      <c r="AZ55" s="545">
        <f t="shared" si="3"/>
        <v>43179.9847708694</v>
      </c>
      <c r="BB55" s="970" t="str">
        <f t="shared" si="4"/>
        <v>ACCEPT</v>
      </c>
      <c r="BC55" s="970" t="str">
        <f t="shared" si="5"/>
        <v>CHECK</v>
      </c>
    </row>
    <row r="56" spans="1:55" s="356" customFormat="1" ht="15" customHeight="1" thickBot="1">
      <c r="A56" s="411">
        <v>10</v>
      </c>
      <c r="B56" s="1013" t="s">
        <v>259</v>
      </c>
      <c r="C56" s="572" t="s">
        <v>301</v>
      </c>
      <c r="D56" s="1032">
        <v>27.404211</v>
      </c>
      <c r="E56" s="1032">
        <v>7004570.85</v>
      </c>
      <c r="F56" s="1032">
        <v>27.674532999999997</v>
      </c>
      <c r="G56" s="1032">
        <v>8132414.227000001</v>
      </c>
      <c r="H56" s="1032">
        <v>76.783689</v>
      </c>
      <c r="I56" s="1032">
        <v>17043574.189999998</v>
      </c>
      <c r="J56" s="1032">
        <v>58.943692999999996</v>
      </c>
      <c r="K56" s="1033">
        <v>14060772.268000001</v>
      </c>
      <c r="L56" s="800" t="s">
        <v>349</v>
      </c>
      <c r="M56" s="801" t="s">
        <v>349</v>
      </c>
      <c r="N56" s="802" t="s">
        <v>349</v>
      </c>
      <c r="O56" s="803" t="s">
        <v>349</v>
      </c>
      <c r="P56" s="804" t="s">
        <v>349</v>
      </c>
      <c r="Q56" s="804" t="s">
        <v>349</v>
      </c>
      <c r="R56" s="804" t="s">
        <v>349</v>
      </c>
      <c r="S56" s="805" t="s">
        <v>349</v>
      </c>
      <c r="T56" s="787" t="s">
        <v>349</v>
      </c>
      <c r="U56" s="662" t="s">
        <v>349</v>
      </c>
      <c r="V56" s="662" t="s">
        <v>349</v>
      </c>
      <c r="W56" s="662" t="s">
        <v>349</v>
      </c>
      <c r="X56" s="787" t="s">
        <v>349</v>
      </c>
      <c r="Y56" s="662" t="s">
        <v>349</v>
      </c>
      <c r="Z56" s="662" t="s">
        <v>349</v>
      </c>
      <c r="AA56" s="788" t="s">
        <v>349</v>
      </c>
      <c r="AB56" s="4">
        <v>10</v>
      </c>
      <c r="AC56" s="878" t="s">
        <v>259</v>
      </c>
      <c r="AD56" s="188" t="s">
        <v>301</v>
      </c>
      <c r="AE56" s="885">
        <v>1.6792123247455493E-15</v>
      </c>
      <c r="AF56" s="885">
        <v>-1.673470251262188E-10</v>
      </c>
      <c r="AG56" s="885">
        <v>-9.159339953157541E-16</v>
      </c>
      <c r="AH56" s="885">
        <v>7.712515071034431E-10</v>
      </c>
      <c r="AI56" s="885">
        <v>-6.217248937900877E-15</v>
      </c>
      <c r="AJ56" s="885">
        <v>-1.3969838619232178E-09</v>
      </c>
      <c r="AK56" s="885">
        <v>4.0245584642661925E-15</v>
      </c>
      <c r="AL56" s="886">
        <v>-9.89530235528946E-10</v>
      </c>
      <c r="AT56" s="297">
        <v>10</v>
      </c>
      <c r="AU56" s="893" t="s">
        <v>259</v>
      </c>
      <c r="AV56" s="187" t="s">
        <v>142</v>
      </c>
      <c r="AW56" s="546">
        <f t="shared" si="0"/>
        <v>255601.98941688193</v>
      </c>
      <c r="AX56" s="546">
        <f t="shared" si="1"/>
        <v>293859.1313175909</v>
      </c>
      <c r="AY56" s="546">
        <f t="shared" si="2"/>
        <v>221968.68126510564</v>
      </c>
      <c r="AZ56" s="547">
        <f t="shared" si="3"/>
        <v>238545.83166344874</v>
      </c>
      <c r="BB56" s="970" t="str">
        <f t="shared" si="4"/>
        <v>ACCEPT</v>
      </c>
      <c r="BC56" s="970" t="str">
        <f t="shared" si="5"/>
        <v>CHECK</v>
      </c>
    </row>
    <row r="57" spans="1:55" s="356" customFormat="1" ht="15" customHeight="1">
      <c r="A57" s="411">
        <v>10.1</v>
      </c>
      <c r="B57" s="1000" t="s">
        <v>273</v>
      </c>
      <c r="C57" s="892" t="s">
        <v>301</v>
      </c>
      <c r="D57" s="1032">
        <v>11.417216999999999</v>
      </c>
      <c r="E57" s="1032">
        <v>1678908.79</v>
      </c>
      <c r="F57" s="1032">
        <v>10.056498999999999</v>
      </c>
      <c r="G57" s="1032">
        <v>1717790.608</v>
      </c>
      <c r="H57" s="1032">
        <v>0.976232</v>
      </c>
      <c r="I57" s="1032">
        <v>382011.16</v>
      </c>
      <c r="J57" s="1032">
        <v>1.85782</v>
      </c>
      <c r="K57" s="1033">
        <v>634571.3779999999</v>
      </c>
      <c r="L57" s="800" t="s">
        <v>349</v>
      </c>
      <c r="M57" s="801" t="s">
        <v>349</v>
      </c>
      <c r="N57" s="802" t="s">
        <v>349</v>
      </c>
      <c r="O57" s="803" t="s">
        <v>349</v>
      </c>
      <c r="P57" s="804" t="s">
        <v>349</v>
      </c>
      <c r="Q57" s="804" t="s">
        <v>349</v>
      </c>
      <c r="R57" s="804" t="s">
        <v>349</v>
      </c>
      <c r="S57" s="805" t="s">
        <v>349</v>
      </c>
      <c r="T57" s="787" t="s">
        <v>349</v>
      </c>
      <c r="U57" s="662" t="s">
        <v>349</v>
      </c>
      <c r="V57" s="662" t="s">
        <v>349</v>
      </c>
      <c r="W57" s="662" t="s">
        <v>349</v>
      </c>
      <c r="X57" s="787" t="s">
        <v>349</v>
      </c>
      <c r="Y57" s="662" t="s">
        <v>349</v>
      </c>
      <c r="Z57" s="662" t="s">
        <v>349</v>
      </c>
      <c r="AA57" s="788" t="s">
        <v>349</v>
      </c>
      <c r="AB57" s="4">
        <v>10.1</v>
      </c>
      <c r="AC57" s="195" t="s">
        <v>273</v>
      </c>
      <c r="AD57" s="188" t="s">
        <v>301</v>
      </c>
      <c r="AE57" s="879">
        <v>0</v>
      </c>
      <c r="AF57" s="879">
        <v>0</v>
      </c>
      <c r="AG57" s="879">
        <v>0</v>
      </c>
      <c r="AH57" s="879">
        <v>0</v>
      </c>
      <c r="AI57" s="879">
        <v>0</v>
      </c>
      <c r="AJ57" s="879">
        <v>0</v>
      </c>
      <c r="AK57" s="879">
        <v>0</v>
      </c>
      <c r="AL57" s="880">
        <v>0</v>
      </c>
      <c r="AT57" s="297">
        <v>10.1</v>
      </c>
      <c r="AU57" s="195" t="s">
        <v>273</v>
      </c>
      <c r="AV57" s="201" t="s">
        <v>142</v>
      </c>
      <c r="AW57" s="541">
        <f t="shared" si="0"/>
        <v>147050.6157498802</v>
      </c>
      <c r="AX57" s="541">
        <f t="shared" si="1"/>
        <v>170813.97890060948</v>
      </c>
      <c r="AY57" s="541">
        <f t="shared" si="2"/>
        <v>391311.8602955035</v>
      </c>
      <c r="AZ57" s="548">
        <f t="shared" si="3"/>
        <v>341567.73960878875</v>
      </c>
      <c r="BB57" s="970" t="str">
        <f t="shared" si="4"/>
        <v>CHECK</v>
      </c>
      <c r="BC57" s="970" t="str">
        <f t="shared" si="5"/>
        <v>CHECK</v>
      </c>
    </row>
    <row r="58" spans="1:55" s="88" customFormat="1" ht="15" customHeight="1">
      <c r="A58" s="412" t="s">
        <v>274</v>
      </c>
      <c r="B58" s="1001" t="s">
        <v>260</v>
      </c>
      <c r="C58" s="567" t="s">
        <v>301</v>
      </c>
      <c r="D58" s="1034">
        <v>5.205094</v>
      </c>
      <c r="E58" s="1034">
        <v>604382.66</v>
      </c>
      <c r="F58" s="1034">
        <v>1.810952</v>
      </c>
      <c r="G58" s="1034">
        <v>235443.338</v>
      </c>
      <c r="H58" s="1034">
        <v>0</v>
      </c>
      <c r="I58" s="1034">
        <v>0</v>
      </c>
      <c r="J58" s="1034">
        <v>0</v>
      </c>
      <c r="K58" s="1035">
        <v>0</v>
      </c>
      <c r="L58" s="793"/>
      <c r="M58" s="794"/>
      <c r="N58" s="685"/>
      <c r="O58" s="686"/>
      <c r="P58" s="795"/>
      <c r="Q58" s="795"/>
      <c r="R58" s="795"/>
      <c r="S58" s="796"/>
      <c r="T58" s="797" t="s">
        <v>349</v>
      </c>
      <c r="U58" s="8" t="s">
        <v>349</v>
      </c>
      <c r="V58" s="8" t="s">
        <v>349</v>
      </c>
      <c r="W58" s="8" t="s">
        <v>349</v>
      </c>
      <c r="X58" s="797" t="s">
        <v>349</v>
      </c>
      <c r="Y58" s="8" t="s">
        <v>349</v>
      </c>
      <c r="Z58" s="8" t="s">
        <v>349</v>
      </c>
      <c r="AA58" s="798" t="s">
        <v>349</v>
      </c>
      <c r="AB58" s="4" t="s">
        <v>274</v>
      </c>
      <c r="AC58" s="190" t="s">
        <v>260</v>
      </c>
      <c r="AD58" s="188" t="s">
        <v>301</v>
      </c>
      <c r="AE58" s="883"/>
      <c r="AF58" s="883"/>
      <c r="AG58" s="883"/>
      <c r="AH58" s="883"/>
      <c r="AI58" s="883"/>
      <c r="AJ58" s="883"/>
      <c r="AK58" s="883"/>
      <c r="AL58" s="884"/>
      <c r="AT58" s="297" t="s">
        <v>274</v>
      </c>
      <c r="AU58" s="190" t="s">
        <v>260</v>
      </c>
      <c r="AV58" s="193" t="s">
        <v>142</v>
      </c>
      <c r="AW58" s="544">
        <f t="shared" si="0"/>
        <v>116113.68786039215</v>
      </c>
      <c r="AX58" s="544">
        <f t="shared" si="1"/>
        <v>130010.8108884167</v>
      </c>
      <c r="AY58" s="544">
        <f t="shared" si="2"/>
        <v>0</v>
      </c>
      <c r="AZ58" s="545">
        <f t="shared" si="3"/>
        <v>0</v>
      </c>
      <c r="BB58" s="970" t="str">
        <f t="shared" si="4"/>
        <v>CHECK</v>
      </c>
      <c r="BC58" s="970" t="str">
        <f t="shared" si="5"/>
        <v>ACCEPT</v>
      </c>
    </row>
    <row r="59" spans="1:55" s="88" customFormat="1" ht="15" customHeight="1">
      <c r="A59" s="412" t="s">
        <v>275</v>
      </c>
      <c r="B59" s="1014" t="s">
        <v>276</v>
      </c>
      <c r="C59" s="567" t="s">
        <v>301</v>
      </c>
      <c r="D59" s="1034">
        <v>0.000213</v>
      </c>
      <c r="E59" s="1034">
        <v>635.97</v>
      </c>
      <c r="F59" s="1034">
        <v>0.002055</v>
      </c>
      <c r="G59" s="1034">
        <v>4145.01</v>
      </c>
      <c r="H59" s="1034">
        <v>0.003444</v>
      </c>
      <c r="I59" s="1034">
        <v>1355.41</v>
      </c>
      <c r="J59" s="1034">
        <v>0.019231</v>
      </c>
      <c r="K59" s="1035">
        <v>4120.896</v>
      </c>
      <c r="L59" s="793"/>
      <c r="M59" s="794"/>
      <c r="N59" s="685"/>
      <c r="O59" s="686"/>
      <c r="P59" s="795"/>
      <c r="Q59" s="795"/>
      <c r="R59" s="795"/>
      <c r="S59" s="796"/>
      <c r="T59" s="797" t="s">
        <v>349</v>
      </c>
      <c r="U59" s="8" t="s">
        <v>349</v>
      </c>
      <c r="V59" s="8" t="s">
        <v>349</v>
      </c>
      <c r="W59" s="8" t="s">
        <v>349</v>
      </c>
      <c r="X59" s="797" t="s">
        <v>349</v>
      </c>
      <c r="Y59" s="8" t="s">
        <v>349</v>
      </c>
      <c r="Z59" s="8" t="s">
        <v>349</v>
      </c>
      <c r="AA59" s="798" t="s">
        <v>349</v>
      </c>
      <c r="AB59" s="4" t="s">
        <v>275</v>
      </c>
      <c r="AC59" s="190" t="s">
        <v>276</v>
      </c>
      <c r="AD59" s="188" t="s">
        <v>301</v>
      </c>
      <c r="AE59" s="883"/>
      <c r="AF59" s="883"/>
      <c r="AG59" s="883"/>
      <c r="AH59" s="883"/>
      <c r="AI59" s="883"/>
      <c r="AJ59" s="883"/>
      <c r="AK59" s="883"/>
      <c r="AL59" s="884"/>
      <c r="AT59" s="297" t="s">
        <v>275</v>
      </c>
      <c r="AU59" s="204" t="s">
        <v>276</v>
      </c>
      <c r="AV59" s="193" t="s">
        <v>142</v>
      </c>
      <c r="AW59" s="544">
        <f t="shared" si="0"/>
        <v>2985774.647887324</v>
      </c>
      <c r="AX59" s="544">
        <f t="shared" si="1"/>
        <v>2017036.496350365</v>
      </c>
      <c r="AY59" s="544">
        <f t="shared" si="2"/>
        <v>393556.9105691057</v>
      </c>
      <c r="AZ59" s="545">
        <f t="shared" si="3"/>
        <v>214284.02059175287</v>
      </c>
      <c r="BB59" s="970" t="str">
        <f t="shared" si="4"/>
        <v>CHECK</v>
      </c>
      <c r="BC59" s="970" t="str">
        <f t="shared" si="5"/>
        <v>CHECK</v>
      </c>
    </row>
    <row r="60" spans="1:55" s="88" customFormat="1" ht="15" customHeight="1">
      <c r="A60" s="412" t="s">
        <v>277</v>
      </c>
      <c r="B60" s="1001" t="s">
        <v>278</v>
      </c>
      <c r="C60" s="567" t="s">
        <v>301</v>
      </c>
      <c r="D60" s="1034">
        <v>1.118842</v>
      </c>
      <c r="E60" s="1034">
        <v>219426.95</v>
      </c>
      <c r="F60" s="1034">
        <v>1.645802</v>
      </c>
      <c r="G60" s="1034">
        <v>363099.98</v>
      </c>
      <c r="H60" s="1034">
        <v>0.851311</v>
      </c>
      <c r="I60" s="1034">
        <v>323542.06</v>
      </c>
      <c r="J60" s="1034">
        <v>1.710278</v>
      </c>
      <c r="K60" s="1035">
        <v>528356.401</v>
      </c>
      <c r="L60" s="793"/>
      <c r="M60" s="794"/>
      <c r="N60" s="685"/>
      <c r="O60" s="686"/>
      <c r="P60" s="795"/>
      <c r="Q60" s="795"/>
      <c r="R60" s="795"/>
      <c r="S60" s="796"/>
      <c r="T60" s="797" t="s">
        <v>349</v>
      </c>
      <c r="U60" s="8" t="s">
        <v>349</v>
      </c>
      <c r="V60" s="8" t="s">
        <v>349</v>
      </c>
      <c r="W60" s="8" t="s">
        <v>349</v>
      </c>
      <c r="X60" s="797" t="s">
        <v>349</v>
      </c>
      <c r="Y60" s="8" t="s">
        <v>349</v>
      </c>
      <c r="Z60" s="8" t="s">
        <v>349</v>
      </c>
      <c r="AA60" s="798" t="s">
        <v>349</v>
      </c>
      <c r="AB60" s="4" t="s">
        <v>277</v>
      </c>
      <c r="AC60" s="190" t="s">
        <v>278</v>
      </c>
      <c r="AD60" s="188" t="s">
        <v>301</v>
      </c>
      <c r="AE60" s="883"/>
      <c r="AF60" s="883"/>
      <c r="AG60" s="883"/>
      <c r="AH60" s="883"/>
      <c r="AI60" s="883"/>
      <c r="AJ60" s="883"/>
      <c r="AK60" s="883"/>
      <c r="AL60" s="884"/>
      <c r="AT60" s="297" t="s">
        <v>277</v>
      </c>
      <c r="AU60" s="190" t="s">
        <v>278</v>
      </c>
      <c r="AV60" s="193" t="s">
        <v>142</v>
      </c>
      <c r="AW60" s="544">
        <f t="shared" si="0"/>
        <v>196119.69339728044</v>
      </c>
      <c r="AX60" s="544">
        <f t="shared" si="1"/>
        <v>220621.90956141747</v>
      </c>
      <c r="AY60" s="544">
        <f t="shared" si="2"/>
        <v>380051.54403032496</v>
      </c>
      <c r="AZ60" s="545">
        <f t="shared" si="3"/>
        <v>308930.1277336199</v>
      </c>
      <c r="BB60" s="970" t="str">
        <f t="shared" si="4"/>
        <v>ACCEPT</v>
      </c>
      <c r="BC60" s="970" t="str">
        <f t="shared" si="5"/>
        <v>CHECK</v>
      </c>
    </row>
    <row r="61" spans="1:55" s="88" customFormat="1" ht="15" customHeight="1" thickBot="1">
      <c r="A61" s="412" t="s">
        <v>279</v>
      </c>
      <c r="B61" s="1011" t="s">
        <v>280</v>
      </c>
      <c r="C61" s="564" t="s">
        <v>301</v>
      </c>
      <c r="D61" s="1034">
        <v>5.093068</v>
      </c>
      <c r="E61" s="1034">
        <v>854463.21</v>
      </c>
      <c r="F61" s="1034">
        <v>6.59769</v>
      </c>
      <c r="G61" s="1034">
        <v>1115102.28</v>
      </c>
      <c r="H61" s="1034">
        <v>0.121477</v>
      </c>
      <c r="I61" s="1034">
        <v>57113.69</v>
      </c>
      <c r="J61" s="1034">
        <v>0.128311</v>
      </c>
      <c r="K61" s="1035">
        <v>102094.081</v>
      </c>
      <c r="L61" s="793"/>
      <c r="M61" s="794"/>
      <c r="N61" s="685"/>
      <c r="O61" s="686"/>
      <c r="P61" s="795"/>
      <c r="Q61" s="795"/>
      <c r="R61" s="795"/>
      <c r="S61" s="796"/>
      <c r="T61" s="797" t="s">
        <v>349</v>
      </c>
      <c r="U61" s="8" t="s">
        <v>349</v>
      </c>
      <c r="V61" s="8" t="s">
        <v>349</v>
      </c>
      <c r="W61" s="8" t="s">
        <v>349</v>
      </c>
      <c r="X61" s="797" t="s">
        <v>349</v>
      </c>
      <c r="Y61" s="8" t="s">
        <v>349</v>
      </c>
      <c r="Z61" s="8" t="s">
        <v>349</v>
      </c>
      <c r="AA61" s="798" t="s">
        <v>349</v>
      </c>
      <c r="AB61" s="4" t="s">
        <v>279</v>
      </c>
      <c r="AC61" s="190" t="s">
        <v>280</v>
      </c>
      <c r="AD61" s="188" t="s">
        <v>301</v>
      </c>
      <c r="AE61" s="883"/>
      <c r="AF61" s="883"/>
      <c r="AG61" s="883"/>
      <c r="AH61" s="883"/>
      <c r="AI61" s="883"/>
      <c r="AJ61" s="883"/>
      <c r="AK61" s="883"/>
      <c r="AL61" s="884"/>
      <c r="AT61" s="297" t="s">
        <v>279</v>
      </c>
      <c r="AU61" s="202" t="s">
        <v>280</v>
      </c>
      <c r="AV61" s="187" t="s">
        <v>142</v>
      </c>
      <c r="AW61" s="546">
        <f t="shared" si="0"/>
        <v>167769.84128230764</v>
      </c>
      <c r="AX61" s="546">
        <f t="shared" si="1"/>
        <v>169014.0458251297</v>
      </c>
      <c r="AY61" s="546">
        <f t="shared" si="2"/>
        <v>470160.52421446034</v>
      </c>
      <c r="AZ61" s="547">
        <f t="shared" si="3"/>
        <v>795676.7619299982</v>
      </c>
      <c r="BB61" s="970" t="str">
        <f t="shared" si="4"/>
        <v>CHECK</v>
      </c>
      <c r="BC61" s="970" t="str">
        <f t="shared" si="5"/>
        <v>CHECK</v>
      </c>
    </row>
    <row r="62" spans="1:55" s="88" customFormat="1" ht="15" customHeight="1" thickBot="1">
      <c r="A62" s="412">
        <v>10.2</v>
      </c>
      <c r="B62" s="1015" t="s">
        <v>281</v>
      </c>
      <c r="C62" s="571" t="s">
        <v>301</v>
      </c>
      <c r="D62" s="1034">
        <v>6.080037</v>
      </c>
      <c r="E62" s="1034">
        <v>1799353.87</v>
      </c>
      <c r="F62" s="1034">
        <v>8.679675</v>
      </c>
      <c r="G62" s="1034">
        <v>2888688.27</v>
      </c>
      <c r="H62" s="1034">
        <v>2.966204</v>
      </c>
      <c r="I62" s="1034">
        <v>842418.04</v>
      </c>
      <c r="J62" s="1034">
        <v>3.687622</v>
      </c>
      <c r="K62" s="1035">
        <v>1094186.902</v>
      </c>
      <c r="L62" s="793"/>
      <c r="M62" s="794"/>
      <c r="N62" s="685"/>
      <c r="O62" s="686"/>
      <c r="P62" s="795"/>
      <c r="Q62" s="795"/>
      <c r="R62" s="795"/>
      <c r="S62" s="796"/>
      <c r="T62" s="797" t="s">
        <v>349</v>
      </c>
      <c r="U62" s="8" t="s">
        <v>349</v>
      </c>
      <c r="V62" s="8" t="s">
        <v>349</v>
      </c>
      <c r="W62" s="8" t="s">
        <v>349</v>
      </c>
      <c r="X62" s="797" t="s">
        <v>349</v>
      </c>
      <c r="Y62" s="8" t="s">
        <v>349</v>
      </c>
      <c r="Z62" s="8" t="s">
        <v>349</v>
      </c>
      <c r="AA62" s="798" t="s">
        <v>349</v>
      </c>
      <c r="AB62" s="2">
        <v>10.2</v>
      </c>
      <c r="AC62" s="195" t="s">
        <v>281</v>
      </c>
      <c r="AD62" s="188" t="s">
        <v>301</v>
      </c>
      <c r="AE62" s="883"/>
      <c r="AF62" s="883"/>
      <c r="AG62" s="883"/>
      <c r="AH62" s="883"/>
      <c r="AI62" s="883"/>
      <c r="AJ62" s="883"/>
      <c r="AK62" s="883"/>
      <c r="AL62" s="884"/>
      <c r="AT62" s="294">
        <v>10.2</v>
      </c>
      <c r="AU62" s="205" t="s">
        <v>281</v>
      </c>
      <c r="AV62" s="200" t="s">
        <v>142</v>
      </c>
      <c r="AW62" s="549">
        <f t="shared" si="0"/>
        <v>295944.5592189653</v>
      </c>
      <c r="AX62" s="549">
        <f t="shared" si="1"/>
        <v>332810.64901623625</v>
      </c>
      <c r="AY62" s="549">
        <f t="shared" si="2"/>
        <v>284005.42916131194</v>
      </c>
      <c r="AZ62" s="550">
        <f t="shared" si="3"/>
        <v>296718.8345226273</v>
      </c>
      <c r="BB62" s="970" t="str">
        <f t="shared" si="4"/>
        <v>ACCEPT</v>
      </c>
      <c r="BC62" s="970" t="str">
        <f t="shared" si="5"/>
        <v>CHECK</v>
      </c>
    </row>
    <row r="63" spans="1:55" s="356" customFormat="1" ht="15" customHeight="1">
      <c r="A63" s="411">
        <v>10.3</v>
      </c>
      <c r="B63" s="1000" t="s">
        <v>282</v>
      </c>
      <c r="C63" s="892" t="s">
        <v>301</v>
      </c>
      <c r="D63" s="1032">
        <v>9.825789</v>
      </c>
      <c r="E63" s="1032">
        <v>3462366.8699999996</v>
      </c>
      <c r="F63" s="1032">
        <v>8.818665</v>
      </c>
      <c r="G63" s="1032">
        <v>3397284.296</v>
      </c>
      <c r="H63" s="1032">
        <v>72.60799</v>
      </c>
      <c r="I63" s="1032">
        <v>15332670.51</v>
      </c>
      <c r="J63" s="1032">
        <v>53.205912</v>
      </c>
      <c r="K63" s="1033">
        <v>11987555.926</v>
      </c>
      <c r="L63" s="800" t="s">
        <v>349</v>
      </c>
      <c r="M63" s="801" t="s">
        <v>349</v>
      </c>
      <c r="N63" s="802" t="s">
        <v>349</v>
      </c>
      <c r="O63" s="803" t="s">
        <v>349</v>
      </c>
      <c r="P63" s="804" t="s">
        <v>349</v>
      </c>
      <c r="Q63" s="804" t="s">
        <v>349</v>
      </c>
      <c r="R63" s="804" t="s">
        <v>349</v>
      </c>
      <c r="S63" s="805" t="s">
        <v>349</v>
      </c>
      <c r="T63" s="787" t="s">
        <v>349</v>
      </c>
      <c r="U63" s="662" t="s">
        <v>349</v>
      </c>
      <c r="V63" s="662" t="s">
        <v>349</v>
      </c>
      <c r="W63" s="662" t="s">
        <v>349</v>
      </c>
      <c r="X63" s="787" t="s">
        <v>349</v>
      </c>
      <c r="Y63" s="662" t="s">
        <v>349</v>
      </c>
      <c r="Z63" s="662" t="s">
        <v>349</v>
      </c>
      <c r="AA63" s="788" t="s">
        <v>349</v>
      </c>
      <c r="AB63" s="4">
        <v>10.3</v>
      </c>
      <c r="AC63" s="195" t="s">
        <v>282</v>
      </c>
      <c r="AD63" s="188" t="s">
        <v>301</v>
      </c>
      <c r="AE63" s="885">
        <v>0</v>
      </c>
      <c r="AF63" s="885">
        <v>-2.0372681319713593E-10</v>
      </c>
      <c r="AG63" s="885">
        <v>-9.43689570931383E-16</v>
      </c>
      <c r="AH63" s="885">
        <v>0</v>
      </c>
      <c r="AI63" s="885">
        <v>9.159339953157541E-16</v>
      </c>
      <c r="AJ63" s="885">
        <v>-5.402398528531194E-10</v>
      </c>
      <c r="AK63" s="885">
        <v>-1.0547118733938987E-15</v>
      </c>
      <c r="AL63" s="886">
        <v>1.2223608791828156E-09</v>
      </c>
      <c r="AT63" s="297">
        <v>10.3</v>
      </c>
      <c r="AU63" s="195" t="s">
        <v>282</v>
      </c>
      <c r="AV63" s="201" t="s">
        <v>142</v>
      </c>
      <c r="AW63" s="541">
        <f t="shared" si="0"/>
        <v>352375.4550397937</v>
      </c>
      <c r="AX63" s="541">
        <f t="shared" si="1"/>
        <v>385237.9352203537</v>
      </c>
      <c r="AY63" s="541">
        <f t="shared" si="2"/>
        <v>211170.56828043304</v>
      </c>
      <c r="AZ63" s="548">
        <f t="shared" si="3"/>
        <v>225304.96095997756</v>
      </c>
      <c r="BB63" s="970" t="str">
        <f t="shared" si="4"/>
        <v>ACCEPT</v>
      </c>
      <c r="BC63" s="970" t="str">
        <f t="shared" si="5"/>
        <v>CHECK</v>
      </c>
    </row>
    <row r="64" spans="1:55" s="88" customFormat="1" ht="15" customHeight="1">
      <c r="A64" s="412" t="s">
        <v>233</v>
      </c>
      <c r="B64" s="1001" t="s">
        <v>283</v>
      </c>
      <c r="C64" s="567" t="s">
        <v>301</v>
      </c>
      <c r="D64" s="1034">
        <v>1.65042</v>
      </c>
      <c r="E64" s="1034">
        <v>695291.46</v>
      </c>
      <c r="F64" s="1034">
        <v>1.247528</v>
      </c>
      <c r="G64" s="1034">
        <v>610825.706</v>
      </c>
      <c r="H64" s="1034">
        <v>60.039254</v>
      </c>
      <c r="I64" s="1034">
        <v>6675392.72</v>
      </c>
      <c r="J64" s="1034">
        <v>41.884991</v>
      </c>
      <c r="K64" s="1035">
        <v>5094630.613</v>
      </c>
      <c r="L64" s="793"/>
      <c r="M64" s="794"/>
      <c r="N64" s="685"/>
      <c r="O64" s="686"/>
      <c r="P64" s="795"/>
      <c r="Q64" s="795"/>
      <c r="R64" s="795"/>
      <c r="S64" s="796"/>
      <c r="T64" s="797" t="s">
        <v>349</v>
      </c>
      <c r="U64" s="8" t="s">
        <v>349</v>
      </c>
      <c r="V64" s="8" t="s">
        <v>349</v>
      </c>
      <c r="W64" s="8" t="s">
        <v>349</v>
      </c>
      <c r="X64" s="797" t="s">
        <v>349</v>
      </c>
      <c r="Y64" s="8" t="s">
        <v>349</v>
      </c>
      <c r="Z64" s="8" t="s">
        <v>349</v>
      </c>
      <c r="AA64" s="798" t="s">
        <v>349</v>
      </c>
      <c r="AB64" s="4" t="s">
        <v>233</v>
      </c>
      <c r="AC64" s="190" t="s">
        <v>283</v>
      </c>
      <c r="AD64" s="188" t="s">
        <v>301</v>
      </c>
      <c r="AE64" s="883"/>
      <c r="AF64" s="883"/>
      <c r="AG64" s="883"/>
      <c r="AH64" s="883"/>
      <c r="AI64" s="883"/>
      <c r="AJ64" s="883"/>
      <c r="AK64" s="883"/>
      <c r="AL64" s="884"/>
      <c r="AT64" s="297" t="s">
        <v>233</v>
      </c>
      <c r="AU64" s="190" t="s">
        <v>283</v>
      </c>
      <c r="AV64" s="193" t="s">
        <v>142</v>
      </c>
      <c r="AW64" s="541">
        <f t="shared" si="0"/>
        <v>421281.52833824116</v>
      </c>
      <c r="AX64" s="541">
        <f t="shared" si="1"/>
        <v>489628.8548232986</v>
      </c>
      <c r="AY64" s="544">
        <f t="shared" si="2"/>
        <v>111183.80518185651</v>
      </c>
      <c r="AZ64" s="545">
        <f t="shared" si="3"/>
        <v>121633.7998735633</v>
      </c>
      <c r="BB64" s="970" t="str">
        <f t="shared" si="4"/>
        <v>CHECK</v>
      </c>
      <c r="BC64" s="970" t="str">
        <f t="shared" si="5"/>
        <v>CHECK</v>
      </c>
    </row>
    <row r="65" spans="1:55" s="88" customFormat="1" ht="15" customHeight="1">
      <c r="A65" s="412" t="s">
        <v>234</v>
      </c>
      <c r="B65" s="1001" t="s">
        <v>93</v>
      </c>
      <c r="C65" s="567" t="s">
        <v>301</v>
      </c>
      <c r="D65" s="1034">
        <v>5.129558</v>
      </c>
      <c r="E65" s="1034">
        <v>1947055.68</v>
      </c>
      <c r="F65" s="1034">
        <v>5.143773</v>
      </c>
      <c r="G65" s="1034">
        <v>2139806.777</v>
      </c>
      <c r="H65" s="1034">
        <v>8.138852</v>
      </c>
      <c r="I65" s="1034">
        <v>7147186.06</v>
      </c>
      <c r="J65" s="1034">
        <v>5.828569</v>
      </c>
      <c r="K65" s="1035">
        <v>5119025.106</v>
      </c>
      <c r="L65" s="793"/>
      <c r="M65" s="794"/>
      <c r="N65" s="685"/>
      <c r="O65" s="686"/>
      <c r="P65" s="795"/>
      <c r="Q65" s="795"/>
      <c r="R65" s="795"/>
      <c r="S65" s="796"/>
      <c r="T65" s="797" t="s">
        <v>349</v>
      </c>
      <c r="U65" s="8" t="s">
        <v>349</v>
      </c>
      <c r="V65" s="8" t="s">
        <v>349</v>
      </c>
      <c r="W65" s="8" t="s">
        <v>349</v>
      </c>
      <c r="X65" s="797" t="s">
        <v>349</v>
      </c>
      <c r="Y65" s="8" t="s">
        <v>349</v>
      </c>
      <c r="Z65" s="8" t="s">
        <v>349</v>
      </c>
      <c r="AA65" s="798" t="s">
        <v>349</v>
      </c>
      <c r="AB65" s="4" t="s">
        <v>234</v>
      </c>
      <c r="AC65" s="190" t="s">
        <v>93</v>
      </c>
      <c r="AD65" s="188" t="s">
        <v>301</v>
      </c>
      <c r="AE65" s="883"/>
      <c r="AF65" s="883"/>
      <c r="AG65" s="883"/>
      <c r="AH65" s="883"/>
      <c r="AI65" s="883"/>
      <c r="AJ65" s="883"/>
      <c r="AK65" s="883"/>
      <c r="AL65" s="884"/>
      <c r="AT65" s="297" t="s">
        <v>234</v>
      </c>
      <c r="AU65" s="190" t="s">
        <v>93</v>
      </c>
      <c r="AV65" s="193" t="s">
        <v>142</v>
      </c>
      <c r="AW65" s="541">
        <f t="shared" si="0"/>
        <v>379575.7217288507</v>
      </c>
      <c r="AX65" s="541">
        <f t="shared" si="1"/>
        <v>415999.4574021831</v>
      </c>
      <c r="AY65" s="544">
        <f t="shared" si="2"/>
        <v>878156.5336241523</v>
      </c>
      <c r="AZ65" s="545">
        <f t="shared" si="3"/>
        <v>878264.4772670616</v>
      </c>
      <c r="BB65" s="970" t="str">
        <f t="shared" si="4"/>
        <v>CHECK</v>
      </c>
      <c r="BC65" s="970" t="str">
        <f t="shared" si="5"/>
        <v>CHECK</v>
      </c>
    </row>
    <row r="66" spans="1:55" s="88" customFormat="1" ht="15" customHeight="1">
      <c r="A66" s="412" t="s">
        <v>235</v>
      </c>
      <c r="B66" s="1001" t="s">
        <v>284</v>
      </c>
      <c r="C66" s="567" t="s">
        <v>301</v>
      </c>
      <c r="D66" s="1034">
        <v>2.524131</v>
      </c>
      <c r="E66" s="1034">
        <v>765939.07</v>
      </c>
      <c r="F66" s="1034">
        <v>2.09977</v>
      </c>
      <c r="G66" s="1034">
        <v>612076.138</v>
      </c>
      <c r="H66" s="1034">
        <v>4.340855</v>
      </c>
      <c r="I66" s="1034">
        <v>1494766.31</v>
      </c>
      <c r="J66" s="1034">
        <v>5.154608</v>
      </c>
      <c r="K66" s="1035">
        <v>1692890.343</v>
      </c>
      <c r="L66" s="793"/>
      <c r="M66" s="794"/>
      <c r="N66" s="685"/>
      <c r="O66" s="686"/>
      <c r="P66" s="795"/>
      <c r="Q66" s="795"/>
      <c r="R66" s="795"/>
      <c r="S66" s="796"/>
      <c r="T66" s="797" t="s">
        <v>349</v>
      </c>
      <c r="U66" s="8" t="s">
        <v>349</v>
      </c>
      <c r="V66" s="8" t="s">
        <v>349</v>
      </c>
      <c r="W66" s="8" t="s">
        <v>349</v>
      </c>
      <c r="X66" s="797" t="s">
        <v>349</v>
      </c>
      <c r="Y66" s="8" t="s">
        <v>349</v>
      </c>
      <c r="Z66" s="8" t="s">
        <v>349</v>
      </c>
      <c r="AA66" s="798" t="s">
        <v>349</v>
      </c>
      <c r="AB66" s="4" t="s">
        <v>235</v>
      </c>
      <c r="AC66" s="190" t="s">
        <v>284</v>
      </c>
      <c r="AD66" s="188" t="s">
        <v>301</v>
      </c>
      <c r="AE66" s="883"/>
      <c r="AF66" s="883"/>
      <c r="AG66" s="883"/>
      <c r="AH66" s="883"/>
      <c r="AI66" s="883"/>
      <c r="AJ66" s="883"/>
      <c r="AK66" s="883"/>
      <c r="AL66" s="884"/>
      <c r="AT66" s="297" t="s">
        <v>235</v>
      </c>
      <c r="AU66" s="190" t="s">
        <v>284</v>
      </c>
      <c r="AV66" s="193" t="s">
        <v>142</v>
      </c>
      <c r="AW66" s="544">
        <f t="shared" si="0"/>
        <v>303446.6396553903</v>
      </c>
      <c r="AX66" s="544">
        <f t="shared" si="1"/>
        <v>291496.75345394976</v>
      </c>
      <c r="AY66" s="551">
        <f t="shared" si="2"/>
        <v>344348.36224660807</v>
      </c>
      <c r="AZ66" s="552">
        <f t="shared" si="3"/>
        <v>328422.7128425673</v>
      </c>
      <c r="BB66" s="970" t="str">
        <f t="shared" si="4"/>
        <v>ACCEPT</v>
      </c>
      <c r="BC66" s="970" t="str">
        <f t="shared" si="5"/>
        <v>CHECK</v>
      </c>
    </row>
    <row r="67" spans="1:55" s="88" customFormat="1" ht="15" customHeight="1" thickBot="1">
      <c r="A67" s="412" t="s">
        <v>285</v>
      </c>
      <c r="B67" s="1011" t="s">
        <v>286</v>
      </c>
      <c r="C67" s="564" t="s">
        <v>301</v>
      </c>
      <c r="D67" s="1034">
        <v>0.52168</v>
      </c>
      <c r="E67" s="1034">
        <v>54080.66</v>
      </c>
      <c r="F67" s="1034">
        <v>0.327594</v>
      </c>
      <c r="G67" s="1034">
        <v>34575.675</v>
      </c>
      <c r="H67" s="1034">
        <v>0.089029</v>
      </c>
      <c r="I67" s="1034">
        <v>15325.42</v>
      </c>
      <c r="J67" s="1034">
        <v>0.337744</v>
      </c>
      <c r="K67" s="1035">
        <v>81009.864</v>
      </c>
      <c r="L67" s="793"/>
      <c r="M67" s="794"/>
      <c r="N67" s="685"/>
      <c r="O67" s="686"/>
      <c r="P67" s="795"/>
      <c r="Q67" s="795"/>
      <c r="R67" s="795"/>
      <c r="S67" s="796"/>
      <c r="T67" s="797" t="s">
        <v>349</v>
      </c>
      <c r="U67" s="8" t="s">
        <v>349</v>
      </c>
      <c r="V67" s="8" t="s">
        <v>349</v>
      </c>
      <c r="W67" s="8" t="s">
        <v>349</v>
      </c>
      <c r="X67" s="797" t="s">
        <v>349</v>
      </c>
      <c r="Y67" s="8" t="s">
        <v>349</v>
      </c>
      <c r="Z67" s="8" t="s">
        <v>349</v>
      </c>
      <c r="AA67" s="798" t="s">
        <v>349</v>
      </c>
      <c r="AB67" s="4" t="s">
        <v>285</v>
      </c>
      <c r="AC67" s="190" t="s">
        <v>286</v>
      </c>
      <c r="AD67" s="188" t="s">
        <v>301</v>
      </c>
      <c r="AE67" s="883"/>
      <c r="AF67" s="883"/>
      <c r="AG67" s="883"/>
      <c r="AH67" s="883"/>
      <c r="AI67" s="883"/>
      <c r="AJ67" s="883"/>
      <c r="AK67" s="883"/>
      <c r="AL67" s="884"/>
      <c r="AT67" s="297" t="s">
        <v>285</v>
      </c>
      <c r="AU67" s="202" t="s">
        <v>286</v>
      </c>
      <c r="AV67" s="187" t="s">
        <v>142</v>
      </c>
      <c r="AW67" s="546">
        <f t="shared" si="0"/>
        <v>103666.34718601442</v>
      </c>
      <c r="AX67" s="546">
        <f t="shared" si="1"/>
        <v>105544.28652539424</v>
      </c>
      <c r="AY67" s="546">
        <f t="shared" si="2"/>
        <v>172139.63989261928</v>
      </c>
      <c r="AZ67" s="547">
        <f t="shared" si="3"/>
        <v>239855.8197925056</v>
      </c>
      <c r="BB67" s="970" t="str">
        <f t="shared" si="4"/>
        <v>ACCEPT</v>
      </c>
      <c r="BC67" s="970" t="str">
        <f t="shared" si="5"/>
        <v>CHECK</v>
      </c>
    </row>
    <row r="68" spans="1:55" s="88" customFormat="1" ht="15" customHeight="1" thickBot="1">
      <c r="A68" s="417">
        <v>10.4</v>
      </c>
      <c r="B68" s="999" t="s">
        <v>18</v>
      </c>
      <c r="C68" s="1016" t="s">
        <v>301</v>
      </c>
      <c r="D68" s="1036">
        <v>0.081168</v>
      </c>
      <c r="E68" s="1036">
        <v>63941.32</v>
      </c>
      <c r="F68" s="1036">
        <v>0.119694</v>
      </c>
      <c r="G68" s="1036">
        <v>128651.053</v>
      </c>
      <c r="H68" s="1036">
        <v>0.233263</v>
      </c>
      <c r="I68" s="1036">
        <v>486474.48</v>
      </c>
      <c r="J68" s="1036">
        <v>0.192339</v>
      </c>
      <c r="K68" s="1037">
        <v>344458.062</v>
      </c>
      <c r="L68" s="793"/>
      <c r="M68" s="794"/>
      <c r="N68" s="685"/>
      <c r="O68" s="686"/>
      <c r="P68" s="795"/>
      <c r="Q68" s="795"/>
      <c r="R68" s="795"/>
      <c r="S68" s="796"/>
      <c r="T68" s="797" t="s">
        <v>349</v>
      </c>
      <c r="U68" s="8" t="s">
        <v>349</v>
      </c>
      <c r="V68" s="8" t="s">
        <v>349</v>
      </c>
      <c r="W68" s="8" t="s">
        <v>349</v>
      </c>
      <c r="X68" s="797" t="s">
        <v>349</v>
      </c>
      <c r="Y68" s="8" t="s">
        <v>349</v>
      </c>
      <c r="Z68" s="8" t="s">
        <v>349</v>
      </c>
      <c r="AA68" s="798" t="s">
        <v>349</v>
      </c>
      <c r="AB68" s="13">
        <v>10.4</v>
      </c>
      <c r="AC68" s="198" t="s">
        <v>18</v>
      </c>
      <c r="AD68" s="206" t="s">
        <v>301</v>
      </c>
      <c r="AE68" s="894"/>
      <c r="AF68" s="894"/>
      <c r="AG68" s="894"/>
      <c r="AH68" s="894"/>
      <c r="AI68" s="894"/>
      <c r="AJ68" s="894"/>
      <c r="AK68" s="894"/>
      <c r="AL68" s="895"/>
      <c r="AT68" s="300">
        <v>10.4</v>
      </c>
      <c r="AU68" s="198" t="s">
        <v>18</v>
      </c>
      <c r="AV68" s="306" t="s">
        <v>142</v>
      </c>
      <c r="AW68" s="538">
        <f t="shared" si="0"/>
        <v>787765.1291149221</v>
      </c>
      <c r="AX68" s="538">
        <f t="shared" si="1"/>
        <v>1074832.9323107258</v>
      </c>
      <c r="AY68" s="538">
        <f t="shared" si="2"/>
        <v>2085519.2636637616</v>
      </c>
      <c r="AZ68" s="540">
        <f t="shared" si="3"/>
        <v>1790890.3654485047</v>
      </c>
      <c r="BB68" s="970" t="str">
        <f t="shared" si="4"/>
        <v>ACCEPT</v>
      </c>
      <c r="BC68" s="970" t="str">
        <f t="shared" si="5"/>
        <v>CHECK</v>
      </c>
    </row>
    <row r="69" spans="1:53" ht="15" customHeight="1" thickBot="1" thickTop="1">
      <c r="A69" s="207"/>
      <c r="B69" s="1244"/>
      <c r="C69" s="1245"/>
      <c r="D69" s="34"/>
      <c r="E69" s="34"/>
      <c r="F69" s="34"/>
      <c r="G69" s="34"/>
      <c r="H69" s="34"/>
      <c r="I69" s="34"/>
      <c r="J69" s="34"/>
      <c r="K69" s="34"/>
      <c r="M69" s="10"/>
      <c r="N69" s="10"/>
      <c r="O69" s="91"/>
      <c r="P69" s="10"/>
      <c r="Q69" s="10"/>
      <c r="R69" s="10"/>
      <c r="T69" s="328"/>
      <c r="AT69" s="88"/>
      <c r="AU69" s="88"/>
      <c r="AV69" s="88"/>
      <c r="AW69" s="88"/>
      <c r="AX69" s="88"/>
      <c r="AY69" s="88"/>
      <c r="AZ69" s="88"/>
      <c r="BA69" s="88"/>
    </row>
    <row r="70" spans="1:28" ht="12.75" customHeight="1" thickBot="1">
      <c r="A70" s="1242"/>
      <c r="B70" s="1243"/>
      <c r="C70" s="383" t="s">
        <v>158</v>
      </c>
      <c r="D70" s="310">
        <f>COUNTBLANK(D11:D68)</f>
        <v>0</v>
      </c>
      <c r="E70" s="310">
        <f aca="true" t="shared" si="6" ref="E70:K70">COUNTBLANK(E11:E68)</f>
        <v>0</v>
      </c>
      <c r="F70" s="310">
        <f t="shared" si="6"/>
        <v>0</v>
      </c>
      <c r="G70" s="310">
        <f t="shared" si="6"/>
        <v>0</v>
      </c>
      <c r="H70" s="310">
        <f t="shared" si="6"/>
        <v>0</v>
      </c>
      <c r="I70" s="310">
        <f t="shared" si="6"/>
        <v>0</v>
      </c>
      <c r="J70" s="310">
        <f t="shared" si="6"/>
        <v>0</v>
      </c>
      <c r="K70" s="311">
        <f t="shared" si="6"/>
        <v>0</v>
      </c>
      <c r="M70" s="10"/>
      <c r="N70" s="10"/>
      <c r="O70" s="10"/>
      <c r="P70" s="10"/>
      <c r="Q70" s="10"/>
      <c r="R70" s="10"/>
      <c r="T70" s="328"/>
      <c r="AB70" s="88"/>
    </row>
    <row r="71" spans="3:28" ht="12.75" customHeight="1" thickBot="1">
      <c r="C71" s="383" t="s">
        <v>175</v>
      </c>
      <c r="D71" s="310">
        <f>54-(COUNT(D11:D68)+D70)</f>
        <v>-4</v>
      </c>
      <c r="E71" s="310">
        <f aca="true" t="shared" si="7" ref="E71:K71">54-(COUNT(E11:E68)+E70)</f>
        <v>-4</v>
      </c>
      <c r="F71" s="310">
        <f t="shared" si="7"/>
        <v>-4</v>
      </c>
      <c r="G71" s="310">
        <f t="shared" si="7"/>
        <v>-4</v>
      </c>
      <c r="H71" s="310">
        <f t="shared" si="7"/>
        <v>-4</v>
      </c>
      <c r="I71" s="310">
        <f t="shared" si="7"/>
        <v>-4</v>
      </c>
      <c r="J71" s="310">
        <f t="shared" si="7"/>
        <v>-4</v>
      </c>
      <c r="K71" s="310">
        <f t="shared" si="7"/>
        <v>-4</v>
      </c>
      <c r="M71" s="10"/>
      <c r="N71" s="10"/>
      <c r="O71" s="10"/>
      <c r="P71" s="10"/>
      <c r="Q71" s="10"/>
      <c r="R71" s="10"/>
      <c r="AB71" s="88"/>
    </row>
    <row r="72" spans="13:28" ht="12.75" customHeight="1">
      <c r="M72" s="10"/>
      <c r="N72" s="10"/>
      <c r="O72" s="10"/>
      <c r="P72" s="10"/>
      <c r="Q72" s="10"/>
      <c r="R72" s="10"/>
      <c r="AB72" s="88"/>
    </row>
    <row r="73" spans="13:18" ht="12.75" customHeight="1">
      <c r="M73" s="10"/>
      <c r="N73" s="10"/>
      <c r="O73" s="10"/>
      <c r="P73" s="10"/>
      <c r="Q73" s="10"/>
      <c r="R73" s="10"/>
    </row>
    <row r="74" spans="13:18" ht="12.75" customHeight="1">
      <c r="M74" s="10"/>
      <c r="N74" s="10"/>
      <c r="O74" s="10"/>
      <c r="P74" s="10"/>
      <c r="Q74" s="10"/>
      <c r="R74" s="10"/>
    </row>
    <row r="75" spans="13:18" ht="12.75" customHeight="1">
      <c r="M75" s="10"/>
      <c r="N75" s="10"/>
      <c r="O75" s="10"/>
      <c r="P75" s="10"/>
      <c r="Q75" s="10"/>
      <c r="R75" s="10"/>
    </row>
    <row r="76" spans="13:18" ht="12.75" customHeight="1">
      <c r="M76" s="10"/>
      <c r="N76" s="10"/>
      <c r="O76" s="10"/>
      <c r="P76" s="10"/>
      <c r="Q76" s="10"/>
      <c r="R76" s="10"/>
    </row>
    <row r="92" ht="12.75" customHeight="1">
      <c r="AM92" s="285"/>
    </row>
    <row r="93" ht="12.75" customHeight="1">
      <c r="AM93" s="285"/>
    </row>
    <row r="94" ht="12.75" customHeight="1">
      <c r="AM94" s="285"/>
    </row>
  </sheetData>
  <sheetProtection selectLockedCells="1"/>
  <mergeCells count="24">
    <mergeCell ref="AT2:AV4"/>
    <mergeCell ref="AG9:AH9"/>
    <mergeCell ref="AI9:AJ9"/>
    <mergeCell ref="AK9:AL9"/>
    <mergeCell ref="AI6:AL6"/>
    <mergeCell ref="AE7:AL7"/>
    <mergeCell ref="AE8:AH8"/>
    <mergeCell ref="AI8:AL8"/>
    <mergeCell ref="AE9:AF9"/>
    <mergeCell ref="D2:D3"/>
    <mergeCell ref="E2:E3"/>
    <mergeCell ref="B6:D6"/>
    <mergeCell ref="I4:K4"/>
    <mergeCell ref="H2:I2"/>
    <mergeCell ref="A70:B70"/>
    <mergeCell ref="B69:C69"/>
    <mergeCell ref="D9:E9"/>
    <mergeCell ref="H9:I9"/>
    <mergeCell ref="AY8:AZ8"/>
    <mergeCell ref="AW8:AX8"/>
    <mergeCell ref="D8:G8"/>
    <mergeCell ref="J9:K9"/>
    <mergeCell ref="F9:G9"/>
    <mergeCell ref="H8:K8"/>
  </mergeCells>
  <conditionalFormatting sqref="AW11:AZ68">
    <cfRule type="cellIs" priority="2" dxfId="21" operator="equal" stopIfTrue="1">
      <formula>$AW$3</formula>
    </cfRule>
    <cfRule type="cellIs" priority="3" dxfId="5" operator="equal" stopIfTrue="1">
      <formula>$AW$4</formula>
    </cfRule>
    <cfRule type="cellIs" priority="4" dxfId="23" operator="equal" stopIfTrue="1">
      <formula>$AW$2</formula>
    </cfRule>
  </conditionalFormatting>
  <conditionalFormatting sqref="D71:K71">
    <cfRule type="cellIs" priority="5" dxfId="0" operator="greaterThan" stopIfTrue="1">
      <formula>0</formula>
    </cfRule>
  </conditionalFormatting>
  <conditionalFormatting sqref="BB11:BC68">
    <cfRule type="containsText" priority="1" dxfId="25" operator="containsText" stopIfTrue="1" text="CHECK">
      <formula>NOT(ISERROR(SEARCH("CHECK",BB11)))</formula>
    </cfRule>
  </conditionalFormatting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56" r:id="rId3"/>
  <colBreaks count="1" manualBreakCount="1">
    <brk id="11" max="65535" man="1"/>
  </colBreaks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2:P38"/>
  <sheetViews>
    <sheetView showGridLines="0" zoomScale="85" zoomScaleNormal="85" zoomScaleSheetLayoutView="75" zoomScalePageLayoutView="0" workbookViewId="0" topLeftCell="A1">
      <selection activeCell="A1" sqref="A1"/>
    </sheetView>
  </sheetViews>
  <sheetFormatPr defaultColWidth="10.875" defaultRowHeight="12.75"/>
  <cols>
    <col min="1" max="1" width="8.375" style="86" customWidth="1"/>
    <col min="2" max="2" width="36.875" style="86" customWidth="1"/>
    <col min="3" max="3" width="25.875" style="86" customWidth="1"/>
    <col min="4" max="4" width="11.75390625" style="86" customWidth="1"/>
    <col min="5" max="6" width="22.75390625" style="86" customWidth="1"/>
    <col min="7" max="7" width="5.625" style="86" customWidth="1"/>
    <col min="8" max="8" width="5.75390625" style="86" customWidth="1"/>
    <col min="9" max="16384" width="10.875" style="86" customWidth="1"/>
  </cols>
  <sheetData>
    <row r="1" ht="13.5" thickBot="1"/>
    <row r="2" spans="1:10" ht="12.75" customHeight="1">
      <c r="A2" s="578"/>
      <c r="B2" s="579"/>
      <c r="C2" s="579"/>
      <c r="D2" s="580" t="s">
        <v>9</v>
      </c>
      <c r="E2" s="896" t="s">
        <v>348</v>
      </c>
      <c r="F2" s="129" t="s">
        <v>205</v>
      </c>
      <c r="G2" s="179"/>
      <c r="H2" s="179"/>
      <c r="I2" s="179"/>
      <c r="J2" s="179"/>
    </row>
    <row r="3" spans="1:10" ht="12.75" customHeight="1">
      <c r="A3" s="581"/>
      <c r="B3" s="208"/>
      <c r="C3" s="208"/>
      <c r="D3" s="313" t="s">
        <v>210</v>
      </c>
      <c r="E3" s="209"/>
      <c r="F3" s="130"/>
      <c r="G3" s="179"/>
      <c r="H3" s="179"/>
      <c r="I3" s="179"/>
      <c r="J3" s="179"/>
    </row>
    <row r="4" spans="1:10" ht="12.75" customHeight="1">
      <c r="A4" s="581"/>
      <c r="B4" s="208"/>
      <c r="C4" s="208"/>
      <c r="D4" s="1130" t="s">
        <v>193</v>
      </c>
      <c r="E4" s="1125"/>
      <c r="F4" s="1126"/>
      <c r="G4" s="179"/>
      <c r="H4" s="179"/>
      <c r="I4" s="179"/>
      <c r="J4" s="179"/>
    </row>
    <row r="5" spans="1:10" ht="12.75" customHeight="1">
      <c r="A5" s="581"/>
      <c r="B5" s="582"/>
      <c r="C5" s="208"/>
      <c r="D5" s="313" t="s">
        <v>206</v>
      </c>
      <c r="E5" s="131"/>
      <c r="F5" s="130"/>
      <c r="G5" s="179"/>
      <c r="H5" s="179"/>
      <c r="I5" s="179"/>
      <c r="J5" s="179"/>
    </row>
    <row r="6" spans="1:10" ht="12.75" customHeight="1">
      <c r="A6" s="583" t="s">
        <v>193</v>
      </c>
      <c r="B6" s="208"/>
      <c r="C6" s="208"/>
      <c r="D6" s="1130"/>
      <c r="E6" s="1125"/>
      <c r="F6" s="1126"/>
      <c r="G6" s="179"/>
      <c r="H6" s="179"/>
      <c r="I6" s="179"/>
      <c r="J6" s="179"/>
    </row>
    <row r="7" spans="1:10" ht="12.75" customHeight="1">
      <c r="A7" s="581"/>
      <c r="B7" s="208"/>
      <c r="C7" s="208"/>
      <c r="D7" s="584" t="s">
        <v>177</v>
      </c>
      <c r="E7" s="209"/>
      <c r="F7" s="632"/>
      <c r="G7" s="179"/>
      <c r="H7" s="179"/>
      <c r="I7" s="179"/>
      <c r="J7" s="179"/>
    </row>
    <row r="8" spans="1:10" ht="12.75" customHeight="1">
      <c r="A8" s="585"/>
      <c r="B8" s="586"/>
      <c r="C8" s="586"/>
      <c r="D8" s="313" t="s">
        <v>209</v>
      </c>
      <c r="E8" s="209"/>
      <c r="F8" s="130"/>
      <c r="G8" s="179"/>
      <c r="H8" s="179"/>
      <c r="I8" s="179"/>
      <c r="J8" s="179"/>
    </row>
    <row r="9" spans="1:13" ht="12.75" customHeight="1">
      <c r="A9" s="585"/>
      <c r="B9" s="1239" t="s">
        <v>10</v>
      </c>
      <c r="C9" s="1239"/>
      <c r="D9" s="587"/>
      <c r="E9" s="588"/>
      <c r="F9" s="589"/>
      <c r="G9" s="179"/>
      <c r="H9" s="179"/>
      <c r="I9" s="179"/>
      <c r="J9" s="179"/>
      <c r="K9" s="1131" t="s">
        <v>181</v>
      </c>
      <c r="L9" s="1131"/>
      <c r="M9" s="1131"/>
    </row>
    <row r="10" spans="1:13" s="87" customFormat="1" ht="12.75" customHeight="1">
      <c r="A10" s="590"/>
      <c r="B10" s="1239"/>
      <c r="C10" s="1239"/>
      <c r="D10" s="591"/>
      <c r="E10" s="208"/>
      <c r="F10" s="592"/>
      <c r="G10" s="208"/>
      <c r="H10" s="208"/>
      <c r="I10" s="208"/>
      <c r="J10" s="208"/>
      <c r="K10" s="1131"/>
      <c r="L10" s="1131"/>
      <c r="M10" s="1131"/>
    </row>
    <row r="11" spans="1:13" s="87" customFormat="1" ht="12.75" customHeight="1">
      <c r="A11" s="590"/>
      <c r="B11" s="1257" t="s">
        <v>200</v>
      </c>
      <c r="C11" s="1257"/>
      <c r="D11" s="591"/>
      <c r="E11" s="208"/>
      <c r="F11" s="592"/>
      <c r="G11" s="208"/>
      <c r="H11" s="208"/>
      <c r="I11" s="208"/>
      <c r="J11" s="208"/>
      <c r="K11" s="1131"/>
      <c r="L11" s="1131"/>
      <c r="M11" s="1131"/>
    </row>
    <row r="12" spans="1:13" s="87" customFormat="1" ht="12.75" customHeight="1">
      <c r="A12" s="590"/>
      <c r="B12" s="593"/>
      <c r="C12" s="594"/>
      <c r="D12" s="591"/>
      <c r="E12" s="208"/>
      <c r="F12" s="592"/>
      <c r="G12" s="208"/>
      <c r="H12" s="208"/>
      <c r="I12" s="208"/>
      <c r="J12" s="208"/>
      <c r="K12" s="1131"/>
      <c r="L12" s="1131"/>
      <c r="M12" s="1131"/>
    </row>
    <row r="13" spans="1:13" s="87" customFormat="1" ht="12" customHeight="1">
      <c r="A13" s="590"/>
      <c r="B13" s="1257" t="s">
        <v>11</v>
      </c>
      <c r="C13" s="1257"/>
      <c r="D13" s="591"/>
      <c r="E13" s="208"/>
      <c r="F13" s="592"/>
      <c r="G13" s="208"/>
      <c r="H13" s="208"/>
      <c r="I13" s="208"/>
      <c r="J13" s="208"/>
      <c r="L13" s="1132" t="s">
        <v>32</v>
      </c>
      <c r="M13" s="1132"/>
    </row>
    <row r="14" spans="1:13" s="87" customFormat="1" ht="12.75" customHeight="1" thickBot="1">
      <c r="A14" s="595"/>
      <c r="B14" s="596"/>
      <c r="C14" s="596"/>
      <c r="D14" s="596"/>
      <c r="E14" s="597"/>
      <c r="F14" s="598"/>
      <c r="G14" s="643" t="s">
        <v>182</v>
      </c>
      <c r="H14" s="643" t="s">
        <v>182</v>
      </c>
      <c r="I14" s="643" t="s">
        <v>183</v>
      </c>
      <c r="J14" s="643" t="s">
        <v>183</v>
      </c>
      <c r="L14" s="1132"/>
      <c r="M14" s="1132"/>
    </row>
    <row r="15" spans="1:16" ht="12.75" customHeight="1">
      <c r="A15" s="1272" t="s">
        <v>60</v>
      </c>
      <c r="B15" s="1258" t="s">
        <v>12</v>
      </c>
      <c r="C15" s="1259"/>
      <c r="D15" s="599"/>
      <c r="E15" s="600"/>
      <c r="F15" s="601"/>
      <c r="G15" s="750"/>
      <c r="H15" s="750"/>
      <c r="I15" s="750"/>
      <c r="J15" s="750"/>
      <c r="K15" s="1267" t="s">
        <v>60</v>
      </c>
      <c r="L15" s="1270" t="s">
        <v>12</v>
      </c>
      <c r="M15" s="1271"/>
      <c r="N15" s="897"/>
      <c r="O15" s="898"/>
      <c r="P15" s="899"/>
    </row>
    <row r="16" spans="1:16" ht="12.75" customHeight="1">
      <c r="A16" s="1268"/>
      <c r="B16" s="1260"/>
      <c r="C16" s="1261"/>
      <c r="D16" s="602" t="s">
        <v>204</v>
      </c>
      <c r="E16" s="602">
        <v>2013</v>
      </c>
      <c r="F16" s="900">
        <v>2014</v>
      </c>
      <c r="G16" s="639">
        <v>2013</v>
      </c>
      <c r="H16" s="640">
        <v>2014</v>
      </c>
      <c r="I16" s="640">
        <v>2013</v>
      </c>
      <c r="J16" s="209">
        <v>2014</v>
      </c>
      <c r="K16" s="1268"/>
      <c r="L16" s="1260"/>
      <c r="M16" s="1261"/>
      <c r="N16" s="602" t="s">
        <v>204</v>
      </c>
      <c r="O16" s="602">
        <v>2013</v>
      </c>
      <c r="P16" s="900">
        <v>2014</v>
      </c>
    </row>
    <row r="17" spans="1:16" ht="12.75" customHeight="1">
      <c r="A17" s="1269"/>
      <c r="B17" s="1262"/>
      <c r="C17" s="1263"/>
      <c r="D17" s="603" t="s">
        <v>193</v>
      </c>
      <c r="E17" s="603" t="s">
        <v>202</v>
      </c>
      <c r="F17" s="604" t="s">
        <v>202</v>
      </c>
      <c r="G17" s="641"/>
      <c r="H17" s="642"/>
      <c r="I17" s="642"/>
      <c r="J17" s="643"/>
      <c r="K17" s="1269"/>
      <c r="L17" s="1262"/>
      <c r="M17" s="1263"/>
      <c r="N17" s="603" t="s">
        <v>193</v>
      </c>
      <c r="O17" s="603" t="s">
        <v>202</v>
      </c>
      <c r="P17" s="604" t="s">
        <v>202</v>
      </c>
    </row>
    <row r="18" spans="1:16" ht="12.75" customHeight="1">
      <c r="A18" s="1264" t="s">
        <v>347</v>
      </c>
      <c r="B18" s="1265"/>
      <c r="C18" s="1265"/>
      <c r="D18" s="1265"/>
      <c r="E18" s="1265"/>
      <c r="F18" s="1266"/>
      <c r="G18" s="901"/>
      <c r="H18" s="902"/>
      <c r="I18" s="902"/>
      <c r="J18" s="903"/>
      <c r="K18" s="1264" t="s">
        <v>74</v>
      </c>
      <c r="L18" s="1265"/>
      <c r="M18" s="1265"/>
      <c r="N18" s="1265"/>
      <c r="O18" s="1265"/>
      <c r="P18" s="1266"/>
    </row>
    <row r="19" spans="1:16" s="356" customFormat="1" ht="13.5" customHeight="1">
      <c r="A19" s="904">
        <v>1</v>
      </c>
      <c r="B19" s="905" t="s">
        <v>73</v>
      </c>
      <c r="C19" s="906"/>
      <c r="D19" s="907" t="s">
        <v>58</v>
      </c>
      <c r="E19" s="1038">
        <v>6073.896000000001</v>
      </c>
      <c r="F19" s="1038">
        <v>5798.162</v>
      </c>
      <c r="G19" s="647"/>
      <c r="H19" s="648"/>
      <c r="I19" s="648"/>
      <c r="J19" s="649"/>
      <c r="K19" s="605">
        <v>1</v>
      </c>
      <c r="L19" s="606" t="s">
        <v>73</v>
      </c>
      <c r="M19" s="607"/>
      <c r="N19" s="608" t="s">
        <v>58</v>
      </c>
      <c r="O19" s="908">
        <v>0</v>
      </c>
      <c r="P19" s="909">
        <v>0</v>
      </c>
    </row>
    <row r="20" spans="1:16" s="356" customFormat="1" ht="13.5" customHeight="1">
      <c r="A20" s="910" t="s">
        <v>216</v>
      </c>
      <c r="B20" s="911" t="s">
        <v>197</v>
      </c>
      <c r="C20" s="912"/>
      <c r="D20" s="907" t="s">
        <v>58</v>
      </c>
      <c r="E20" s="1038">
        <v>1024.4</v>
      </c>
      <c r="F20" s="1038">
        <v>1061.685</v>
      </c>
      <c r="G20" s="647"/>
      <c r="H20" s="648"/>
      <c r="I20" s="648"/>
      <c r="J20" s="649"/>
      <c r="K20" s="609" t="s">
        <v>216</v>
      </c>
      <c r="L20" s="215" t="s">
        <v>197</v>
      </c>
      <c r="M20" s="610"/>
      <c r="N20" s="608" t="s">
        <v>58</v>
      </c>
      <c r="O20" s="908">
        <v>0</v>
      </c>
      <c r="P20" s="909">
        <v>0</v>
      </c>
    </row>
    <row r="21" spans="1:16" s="356" customFormat="1" ht="13.5" customHeight="1">
      <c r="A21" s="913" t="s">
        <v>288</v>
      </c>
      <c r="B21" s="911" t="s">
        <v>13</v>
      </c>
      <c r="C21" s="914"/>
      <c r="D21" s="907" t="s">
        <v>58</v>
      </c>
      <c r="E21" s="1039">
        <v>5049.496</v>
      </c>
      <c r="F21" s="1039">
        <v>4736.477</v>
      </c>
      <c r="G21" s="647"/>
      <c r="H21" s="648"/>
      <c r="I21" s="648"/>
      <c r="J21" s="649"/>
      <c r="K21" s="611" t="s">
        <v>288</v>
      </c>
      <c r="L21" s="215" t="s">
        <v>13</v>
      </c>
      <c r="M21" s="612"/>
      <c r="N21" s="608" t="s">
        <v>58</v>
      </c>
      <c r="O21" s="908">
        <v>0</v>
      </c>
      <c r="P21" s="909">
        <v>0</v>
      </c>
    </row>
    <row r="22" spans="1:16" s="88" customFormat="1" ht="13.5" customHeight="1">
      <c r="A22" s="605"/>
      <c r="B22" s="606" t="s">
        <v>61</v>
      </c>
      <c r="C22" s="607"/>
      <c r="D22" s="608" t="s">
        <v>58</v>
      </c>
      <c r="E22" s="1040">
        <v>3797.222</v>
      </c>
      <c r="F22" s="1040">
        <v>3680.508</v>
      </c>
      <c r="G22" s="915"/>
      <c r="H22" s="916"/>
      <c r="I22" s="916"/>
      <c r="J22" s="917"/>
      <c r="K22" s="605"/>
      <c r="L22" s="606" t="s">
        <v>61</v>
      </c>
      <c r="M22" s="607"/>
      <c r="N22" s="918" t="s">
        <v>58</v>
      </c>
      <c r="O22" s="919">
        <v>0</v>
      </c>
      <c r="P22" s="288">
        <v>0</v>
      </c>
    </row>
    <row r="23" spans="1:16" s="88" customFormat="1" ht="13.5" customHeight="1">
      <c r="A23" s="609"/>
      <c r="B23" s="215" t="s">
        <v>197</v>
      </c>
      <c r="C23" s="610"/>
      <c r="D23" s="608" t="s">
        <v>58</v>
      </c>
      <c r="E23" s="1041">
        <v>735.417</v>
      </c>
      <c r="F23" s="1041">
        <v>736.471</v>
      </c>
      <c r="G23" s="915"/>
      <c r="H23" s="916"/>
      <c r="I23" s="916"/>
      <c r="J23" s="917"/>
      <c r="K23" s="609"/>
      <c r="L23" s="215" t="s">
        <v>197</v>
      </c>
      <c r="M23" s="610"/>
      <c r="N23" s="918" t="s">
        <v>58</v>
      </c>
      <c r="O23" s="920"/>
      <c r="P23" s="921"/>
    </row>
    <row r="24" spans="1:16" s="88" customFormat="1" ht="13.5" customHeight="1">
      <c r="A24" s="609"/>
      <c r="B24" s="613" t="s">
        <v>13</v>
      </c>
      <c r="C24" s="612"/>
      <c r="D24" s="608" t="s">
        <v>58</v>
      </c>
      <c r="E24" s="1041">
        <v>3061.805</v>
      </c>
      <c r="F24" s="1041">
        <v>2944.037</v>
      </c>
      <c r="G24" s="915"/>
      <c r="H24" s="916"/>
      <c r="I24" s="916"/>
      <c r="J24" s="917"/>
      <c r="K24" s="609"/>
      <c r="L24" s="613" t="s">
        <v>13</v>
      </c>
      <c r="M24" s="612"/>
      <c r="N24" s="918" t="s">
        <v>58</v>
      </c>
      <c r="O24" s="922"/>
      <c r="P24" s="921"/>
    </row>
    <row r="25" spans="1:16" s="88" customFormat="1" ht="13.5" customHeight="1">
      <c r="A25" s="609"/>
      <c r="B25" s="606" t="s">
        <v>14</v>
      </c>
      <c r="C25" s="607"/>
      <c r="D25" s="608" t="s">
        <v>58</v>
      </c>
      <c r="E25" s="1041">
        <v>23.741</v>
      </c>
      <c r="F25" s="1041">
        <v>19.597</v>
      </c>
      <c r="G25" s="915"/>
      <c r="H25" s="916"/>
      <c r="I25" s="916"/>
      <c r="J25" s="917"/>
      <c r="K25" s="609"/>
      <c r="L25" s="606" t="s">
        <v>14</v>
      </c>
      <c r="M25" s="607"/>
      <c r="N25" s="918" t="s">
        <v>58</v>
      </c>
      <c r="O25" s="919">
        <v>0</v>
      </c>
      <c r="P25" s="288">
        <v>0</v>
      </c>
    </row>
    <row r="26" spans="1:16" s="88" customFormat="1" ht="13.5" customHeight="1">
      <c r="A26" s="609"/>
      <c r="B26" s="215" t="s">
        <v>197</v>
      </c>
      <c r="C26" s="610"/>
      <c r="D26" s="608" t="s">
        <v>58</v>
      </c>
      <c r="E26" s="1041">
        <v>5.289</v>
      </c>
      <c r="F26" s="1041">
        <v>1.565</v>
      </c>
      <c r="G26" s="915"/>
      <c r="H26" s="916"/>
      <c r="I26" s="916"/>
      <c r="J26" s="917"/>
      <c r="K26" s="609"/>
      <c r="L26" s="215" t="s">
        <v>197</v>
      </c>
      <c r="M26" s="610"/>
      <c r="N26" s="918" t="s">
        <v>58</v>
      </c>
      <c r="O26" s="922"/>
      <c r="P26" s="921"/>
    </row>
    <row r="27" spans="1:16" s="88" customFormat="1" ht="13.5" customHeight="1">
      <c r="A27" s="609"/>
      <c r="B27" s="613" t="s">
        <v>13</v>
      </c>
      <c r="C27" s="612"/>
      <c r="D27" s="608" t="s">
        <v>58</v>
      </c>
      <c r="E27" s="1041">
        <v>18.452</v>
      </c>
      <c r="F27" s="1041">
        <v>18.032</v>
      </c>
      <c r="G27" s="915"/>
      <c r="H27" s="916"/>
      <c r="I27" s="916"/>
      <c r="J27" s="917"/>
      <c r="K27" s="609"/>
      <c r="L27" s="613" t="s">
        <v>13</v>
      </c>
      <c r="M27" s="612"/>
      <c r="N27" s="918" t="s">
        <v>58</v>
      </c>
      <c r="O27" s="922"/>
      <c r="P27" s="921"/>
    </row>
    <row r="28" spans="1:16" s="88" customFormat="1" ht="13.5" customHeight="1">
      <c r="A28" s="609"/>
      <c r="B28" s="606" t="s">
        <v>62</v>
      </c>
      <c r="C28" s="607"/>
      <c r="D28" s="608" t="s">
        <v>58</v>
      </c>
      <c r="E28" s="1041">
        <v>2252.933</v>
      </c>
      <c r="F28" s="1041">
        <v>2098.057</v>
      </c>
      <c r="G28" s="915"/>
      <c r="H28" s="916"/>
      <c r="I28" s="916"/>
      <c r="J28" s="917"/>
      <c r="K28" s="609"/>
      <c r="L28" s="606" t="s">
        <v>62</v>
      </c>
      <c r="M28" s="607"/>
      <c r="N28" s="918" t="s">
        <v>58</v>
      </c>
      <c r="O28" s="919">
        <v>0</v>
      </c>
      <c r="P28" s="288">
        <v>0</v>
      </c>
    </row>
    <row r="29" spans="1:16" s="88" customFormat="1" ht="13.5" customHeight="1">
      <c r="A29" s="609"/>
      <c r="B29" s="215" t="s">
        <v>197</v>
      </c>
      <c r="C29" s="610"/>
      <c r="D29" s="608" t="s">
        <v>58</v>
      </c>
      <c r="E29" s="1041">
        <v>283.694</v>
      </c>
      <c r="F29" s="1041">
        <v>323.649</v>
      </c>
      <c r="G29" s="915"/>
      <c r="H29" s="916"/>
      <c r="I29" s="916"/>
      <c r="J29" s="917"/>
      <c r="K29" s="609"/>
      <c r="L29" s="215" t="s">
        <v>197</v>
      </c>
      <c r="M29" s="610"/>
      <c r="N29" s="918" t="s">
        <v>58</v>
      </c>
      <c r="O29" s="922"/>
      <c r="P29" s="921"/>
    </row>
    <row r="30" spans="1:16" s="88" customFormat="1" ht="13.5" customHeight="1" thickBot="1">
      <c r="A30" s="614"/>
      <c r="B30" s="615" t="s">
        <v>13</v>
      </c>
      <c r="C30" s="616"/>
      <c r="D30" s="617" t="s">
        <v>58</v>
      </c>
      <c r="E30" s="1042">
        <v>1969.239</v>
      </c>
      <c r="F30" s="1042">
        <v>1774.408</v>
      </c>
      <c r="G30" s="915"/>
      <c r="H30" s="916"/>
      <c r="I30" s="916"/>
      <c r="J30" s="917"/>
      <c r="K30" s="614"/>
      <c r="L30" s="615" t="s">
        <v>13</v>
      </c>
      <c r="M30" s="616"/>
      <c r="N30" s="923" t="s">
        <v>58</v>
      </c>
      <c r="O30" s="924"/>
      <c r="P30" s="925"/>
    </row>
    <row r="31" spans="1:11" s="88" customFormat="1" ht="13.5" customHeight="1" thickBot="1">
      <c r="A31" s="625"/>
      <c r="B31" s="215"/>
      <c r="C31" s="626"/>
      <c r="D31" s="383" t="s">
        <v>158</v>
      </c>
      <c r="E31" s="310">
        <v>0</v>
      </c>
      <c r="F31" s="310">
        <v>0</v>
      </c>
      <c r="G31" s="316"/>
      <c r="H31" s="316"/>
      <c r="I31" s="316"/>
      <c r="J31" s="215"/>
      <c r="K31" s="626"/>
    </row>
    <row r="32" spans="1:11" s="88" customFormat="1" ht="13.5" customHeight="1" thickBot="1">
      <c r="A32" s="625"/>
      <c r="B32" s="215"/>
      <c r="C32" s="626"/>
      <c r="D32" s="383" t="s">
        <v>175</v>
      </c>
      <c r="E32" s="310">
        <v>0</v>
      </c>
      <c r="F32" s="310">
        <v>0</v>
      </c>
      <c r="G32" s="316"/>
      <c r="H32" s="316"/>
      <c r="I32" s="316"/>
      <c r="J32" s="215"/>
      <c r="K32" s="626"/>
    </row>
    <row r="33" spans="1:10" s="88" customFormat="1" ht="19.5" customHeight="1">
      <c r="A33" s="627" t="s">
        <v>21</v>
      </c>
      <c r="B33" s="628"/>
      <c r="C33" s="628"/>
      <c r="D33" s="629"/>
      <c r="E33" s="630"/>
      <c r="F33" s="631"/>
      <c r="G33" s="86"/>
      <c r="H33" s="86"/>
      <c r="I33" s="86"/>
      <c r="J33" s="86"/>
    </row>
    <row r="34" spans="1:6" ht="18.75" customHeight="1">
      <c r="A34" s="573" t="s">
        <v>63</v>
      </c>
      <c r="B34" s="574" t="s">
        <v>64</v>
      </c>
      <c r="C34" s="211"/>
      <c r="D34" s="211"/>
      <c r="E34" s="211"/>
      <c r="F34" s="210"/>
    </row>
    <row r="35" spans="1:6" ht="17.25" customHeight="1">
      <c r="A35" s="216"/>
      <c r="B35" s="575" t="s">
        <v>66</v>
      </c>
      <c r="C35" s="211"/>
      <c r="D35" s="211"/>
      <c r="E35" s="211"/>
      <c r="F35" s="210"/>
    </row>
    <row r="36" spans="1:6" ht="17.25" customHeight="1">
      <c r="A36" s="216"/>
      <c r="B36" s="575" t="s">
        <v>67</v>
      </c>
      <c r="C36" s="211"/>
      <c r="D36" s="211"/>
      <c r="E36" s="211"/>
      <c r="F36" s="210"/>
    </row>
    <row r="37" spans="1:6" ht="17.25" customHeight="1">
      <c r="A37" s="217"/>
      <c r="B37" s="214" t="s">
        <v>68</v>
      </c>
      <c r="C37" s="576"/>
      <c r="D37" s="576"/>
      <c r="E37" s="576"/>
      <c r="F37" s="577"/>
    </row>
    <row r="38" spans="1:6" ht="18" customHeight="1" thickBot="1">
      <c r="A38" s="218" t="s">
        <v>63</v>
      </c>
      <c r="B38" s="219" t="s">
        <v>59</v>
      </c>
      <c r="C38" s="212"/>
      <c r="D38" s="212"/>
      <c r="E38" s="212"/>
      <c r="F38" s="213"/>
    </row>
  </sheetData>
  <sheetProtection selectLockedCells="1"/>
  <mergeCells count="13">
    <mergeCell ref="K18:P18"/>
    <mergeCell ref="K9:M12"/>
    <mergeCell ref="L13:M14"/>
    <mergeCell ref="K15:K17"/>
    <mergeCell ref="L15:M17"/>
    <mergeCell ref="A18:F18"/>
    <mergeCell ref="A15:A17"/>
    <mergeCell ref="D4:F4"/>
    <mergeCell ref="D6:F6"/>
    <mergeCell ref="B9:C10"/>
    <mergeCell ref="B11:C11"/>
    <mergeCell ref="B13:C13"/>
    <mergeCell ref="B15:C17"/>
  </mergeCells>
  <conditionalFormatting sqref="E32:F32">
    <cfRule type="cellIs" priority="1" dxfId="0" operator="greaterThan" stopIfTrue="1">
      <formula>0</formula>
    </cfRule>
  </conditionalFormatting>
  <conditionalFormatting sqref="O19:P21">
    <cfRule type="cellIs" priority="2" dxfId="0" operator="notEqual" stopIfTrue="1">
      <formula>0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3" sqref="A43:E4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B2"/>
  <sheetViews>
    <sheetView zoomScalePageLayoutView="0" workbookViewId="0" topLeftCell="A1">
      <selection activeCell="A43" sqref="A43:E43"/>
    </sheetView>
  </sheetViews>
  <sheetFormatPr defaultColWidth="9.00390625" defaultRowHeight="12.75"/>
  <sheetData>
    <row r="1" ht="12">
      <c r="B1" t="s">
        <v>40</v>
      </c>
    </row>
    <row r="2" ht="12">
      <c r="B2" s="98">
        <f>'JQ1 Production'!D13+'JQ2 TTrade'!D11+'JQ2 TTrade'!H11</f>
        <v>7609.177757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"/>
  <sheetViews>
    <sheetView zoomScalePageLayoutView="0" workbookViewId="0" topLeftCell="A1">
      <selection activeCell="A43" sqref="A43:E43"/>
    </sheetView>
  </sheetViews>
  <sheetFormatPr defaultColWidth="9.00390625" defaultRowHeight="12.75"/>
  <cols>
    <col min="1" max="1" width="10.00390625" style="0" bestFit="1" customWidth="1"/>
    <col min="2" max="2" width="13.00390625" style="0" bestFit="1" customWidth="1"/>
    <col min="3" max="3" width="16.00390625" style="0" bestFit="1" customWidth="1"/>
    <col min="4" max="4" width="8.00390625" style="0" bestFit="1" customWidth="1"/>
    <col min="5" max="5" width="13.00390625" style="0" bestFit="1" customWidth="1"/>
    <col min="6" max="7" width="8.00390625" style="0" bestFit="1" customWidth="1"/>
  </cols>
  <sheetData>
    <row r="1" spans="1:7" ht="12">
      <c r="A1" t="s">
        <v>41</v>
      </c>
      <c r="B1" t="s">
        <v>42</v>
      </c>
      <c r="C1" t="s">
        <v>43</v>
      </c>
      <c r="D1" t="s">
        <v>44</v>
      </c>
      <c r="E1" t="s">
        <v>45</v>
      </c>
      <c r="F1" t="s">
        <v>46</v>
      </c>
      <c r="G1" t="s">
        <v>47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FAO</dc:creator>
  <cp:keywords/>
  <dc:description/>
  <cp:lastModifiedBy>Theresa Loeffler</cp:lastModifiedBy>
  <cp:lastPrinted>2015-10-08T10:58:49Z</cp:lastPrinted>
  <dcterms:created xsi:type="dcterms:W3CDTF">1998-09-16T16:39:33Z</dcterms:created>
  <dcterms:modified xsi:type="dcterms:W3CDTF">2016-02-16T10:32:17Z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298963165</vt:i4>
  </property>
  <property fmtid="{D5CDD505-2E9C-101B-9397-08002B2CF9AE}" pid="3" name="_EmailSubject">
    <vt:lpwstr>MasterJFSQ 2007:  En</vt:lpwstr>
  </property>
  <property fmtid="{D5CDD505-2E9C-101B-9397-08002B2CF9AE}" pid="4" name="_AuthorEmail">
    <vt:lpwstr>Felice.Padovani@fao.org</vt:lpwstr>
  </property>
  <property fmtid="{D5CDD505-2E9C-101B-9397-08002B2CF9AE}" pid="5" name="_AuthorEmailDisplayName">
    <vt:lpwstr>Padovani, Felice (FOIM)</vt:lpwstr>
  </property>
  <property fmtid="{D5CDD505-2E9C-101B-9397-08002B2CF9AE}" pid="6" name="_PreviousAdHocReviewCycleID">
    <vt:i4>-23535663</vt:i4>
  </property>
  <property fmtid="{D5CDD505-2E9C-101B-9397-08002B2CF9AE}" pid="7" name="_ReviewingToolsShownOnce">
    <vt:lpwstr/>
  </property>
</Properties>
</file>